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ENTREGA BONAERENSES ALB" sheetId="18" state="hidden" r:id="rId12"/>
    <sheet name="BONAERENSES CON HCP" sheetId="20" state="hidden" r:id="rId13"/>
    <sheet name="HORARIO" sheetId="16" r:id="rId14"/>
    <sheet name="TODOS GROSS" sheetId="15" state="hidden" r:id="rId15"/>
  </sheets>
  <calcPr calcId="125725"/>
</workbook>
</file>

<file path=xl/calcChain.xml><?xml version="1.0" encoding="utf-8"?>
<calcChain xmlns="http://schemas.openxmlformats.org/spreadsheetml/2006/main">
  <c r="K34" i="5"/>
  <c r="E24" i="14"/>
  <c r="D24"/>
  <c r="C24"/>
  <c r="B24"/>
  <c r="A24"/>
  <c r="F19" i="9"/>
  <c r="E12" i="14" l="1"/>
  <c r="D12"/>
  <c r="C12"/>
  <c r="B12"/>
  <c r="A12"/>
  <c r="F20" i="10"/>
  <c r="E18" i="14"/>
  <c r="D18"/>
  <c r="F18" s="1"/>
  <c r="C18"/>
  <c r="B18"/>
  <c r="A18"/>
  <c r="I67" i="16"/>
  <c r="I66"/>
  <c r="I65"/>
  <c r="I64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J66" s="1"/>
  <c r="I30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J28" s="1"/>
  <c r="I7"/>
  <c r="D75" i="14"/>
  <c r="B75"/>
  <c r="A75"/>
  <c r="D74"/>
  <c r="B74"/>
  <c r="A74"/>
  <c r="D73"/>
  <c r="B73"/>
  <c r="A73"/>
  <c r="D72"/>
  <c r="B72"/>
  <c r="A72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F48"/>
  <c r="F42"/>
  <c r="F36"/>
  <c r="F30"/>
  <c r="F24"/>
  <c r="A4" i="6"/>
  <c r="A4" i="12" s="1"/>
  <c r="A4" i="7"/>
  <c r="A4" i="9"/>
  <c r="F24"/>
  <c r="F26"/>
  <c r="F27"/>
  <c r="F25"/>
  <c r="F23"/>
  <c r="F22"/>
  <c r="F21"/>
  <c r="F13"/>
  <c r="F20"/>
  <c r="F17"/>
  <c r="F15"/>
  <c r="F18"/>
  <c r="F12"/>
  <c r="F16"/>
  <c r="F14"/>
  <c r="F10"/>
  <c r="F11"/>
  <c r="F9"/>
  <c r="F21" i="10"/>
  <c r="F22"/>
  <c r="G11" i="8"/>
  <c r="H11" s="1"/>
  <c r="G10"/>
  <c r="H10" s="1"/>
  <c r="H14"/>
  <c r="G14"/>
  <c r="G12"/>
  <c r="H12" s="1"/>
  <c r="G16"/>
  <c r="H16" s="1"/>
  <c r="G13"/>
  <c r="H13" s="1"/>
  <c r="G15"/>
  <c r="H15" s="1"/>
  <c r="G32" i="5"/>
  <c r="H32" s="1"/>
  <c r="G34"/>
  <c r="H34" s="1"/>
  <c r="G28"/>
  <c r="H28" s="1"/>
  <c r="G33"/>
  <c r="H33" s="1"/>
  <c r="G31"/>
  <c r="H31" s="1"/>
  <c r="G26"/>
  <c r="H26" s="1"/>
  <c r="G25"/>
  <c r="H25" s="1"/>
  <c r="G27"/>
  <c r="H27" s="1"/>
  <c r="G29"/>
  <c r="H29" s="1"/>
  <c r="G30"/>
  <c r="H30" s="1"/>
  <c r="G17"/>
  <c r="H17" s="1"/>
  <c r="G21"/>
  <c r="H21" s="1"/>
  <c r="G19"/>
  <c r="H19" s="1"/>
  <c r="G15"/>
  <c r="H15" s="1"/>
  <c r="G18"/>
  <c r="H18" s="1"/>
  <c r="G10"/>
  <c r="H10" s="1"/>
  <c r="G11"/>
  <c r="H11" s="1"/>
  <c r="G20"/>
  <c r="H20" s="1"/>
  <c r="G14"/>
  <c r="H14" s="1"/>
  <c r="G16"/>
  <c r="H16" s="1"/>
  <c r="G12"/>
  <c r="H12" s="1"/>
  <c r="G13"/>
  <c r="H13" s="1"/>
  <c r="G9"/>
  <c r="H9" s="1"/>
  <c r="G15" i="4"/>
  <c r="H15" s="1"/>
  <c r="G22"/>
  <c r="H22" s="1"/>
  <c r="G20"/>
  <c r="H20" s="1"/>
  <c r="G10"/>
  <c r="H10" s="1"/>
  <c r="G11"/>
  <c r="H11" s="1"/>
  <c r="G12"/>
  <c r="H12" s="1"/>
  <c r="G21"/>
  <c r="H21" s="1"/>
  <c r="G19"/>
  <c r="H19" s="1"/>
  <c r="G13"/>
  <c r="H13" s="1"/>
  <c r="G16"/>
  <c r="H16" s="1"/>
  <c r="G14"/>
  <c r="H14" s="1"/>
  <c r="G17"/>
  <c r="H17" s="1"/>
  <c r="G18"/>
  <c r="H18" s="1"/>
  <c r="K17" i="1"/>
  <c r="K16"/>
  <c r="K15"/>
  <c r="K14"/>
  <c r="K13"/>
  <c r="K12"/>
  <c r="K11"/>
  <c r="G11"/>
  <c r="H11" s="1"/>
  <c r="G16"/>
  <c r="H16" s="1"/>
  <c r="G17"/>
  <c r="H17" s="1"/>
  <c r="G10"/>
  <c r="H10" s="1"/>
  <c r="G14"/>
  <c r="H14" s="1"/>
  <c r="G15"/>
  <c r="H15" s="1"/>
  <c r="G12"/>
  <c r="H12" s="1"/>
  <c r="A1" i="7"/>
  <c r="A2"/>
  <c r="G35" i="20"/>
  <c r="H35" s="1"/>
  <c r="G34"/>
  <c r="H34" s="1"/>
  <c r="G33"/>
  <c r="H33" s="1"/>
  <c r="G32"/>
  <c r="G31"/>
  <c r="G30"/>
  <c r="G24"/>
  <c r="H24" s="1"/>
  <c r="G23"/>
  <c r="H23" s="1"/>
  <c r="G22"/>
  <c r="H22" s="1"/>
  <c r="G21"/>
  <c r="G20"/>
  <c r="G19"/>
  <c r="G55"/>
  <c r="H55" s="1"/>
  <c r="G54"/>
  <c r="H54" s="1"/>
  <c r="G53"/>
  <c r="H53" s="1"/>
  <c r="G52"/>
  <c r="G51"/>
  <c r="G50"/>
  <c r="G30" i="13"/>
  <c r="H30" s="1"/>
  <c r="G29"/>
  <c r="H29" s="1"/>
  <c r="G48"/>
  <c r="H48" s="1"/>
  <c r="G47"/>
  <c r="H47" s="1"/>
  <c r="F24"/>
  <c r="E24"/>
  <c r="D24"/>
  <c r="C24"/>
  <c r="B24"/>
  <c r="A24"/>
  <c r="F23"/>
  <c r="E23"/>
  <c r="D23"/>
  <c r="C23"/>
  <c r="B23"/>
  <c r="A23"/>
  <c r="G18"/>
  <c r="H18" s="1"/>
  <c r="G17"/>
  <c r="H17" s="1"/>
  <c r="J67" i="16" l="1"/>
  <c r="G36" i="13"/>
  <c r="H36" s="1"/>
  <c r="G35"/>
  <c r="H35" s="1"/>
  <c r="G42"/>
  <c r="H42" s="1"/>
  <c r="G41"/>
  <c r="H41" s="1"/>
  <c r="F12" i="14"/>
  <c r="F61" i="20" l="1"/>
  <c r="E61"/>
  <c r="D61"/>
  <c r="C61"/>
  <c r="B61"/>
  <c r="A61"/>
  <c r="F60"/>
  <c r="E60"/>
  <c r="D60"/>
  <c r="C60"/>
  <c r="B60"/>
  <c r="A60"/>
  <c r="F59"/>
  <c r="E59"/>
  <c r="D59"/>
  <c r="C59"/>
  <c r="B59"/>
  <c r="A59"/>
  <c r="A57"/>
  <c r="A48"/>
  <c r="F41"/>
  <c r="E41"/>
  <c r="D41"/>
  <c r="C41"/>
  <c r="B41"/>
  <c r="A41"/>
  <c r="F40"/>
  <c r="E40"/>
  <c r="D40"/>
  <c r="C40"/>
  <c r="B40"/>
  <c r="A40"/>
  <c r="F39"/>
  <c r="E39"/>
  <c r="D39"/>
  <c r="C39"/>
  <c r="B39"/>
  <c r="A39"/>
  <c r="A37"/>
  <c r="A28"/>
  <c r="A26"/>
  <c r="A17"/>
  <c r="F15"/>
  <c r="E15"/>
  <c r="D15"/>
  <c r="C15"/>
  <c r="B15"/>
  <c r="A15"/>
  <c r="A13"/>
  <c r="A4"/>
  <c r="G12"/>
  <c r="H12" s="1"/>
  <c r="G11"/>
  <c r="H11" s="1"/>
  <c r="G10"/>
  <c r="F10"/>
  <c r="E10"/>
  <c r="D10"/>
  <c r="C10"/>
  <c r="B10"/>
  <c r="A10"/>
  <c r="G9"/>
  <c r="F9"/>
  <c r="E9"/>
  <c r="D9"/>
  <c r="C9"/>
  <c r="B9"/>
  <c r="A9"/>
  <c r="A7"/>
  <c r="A6"/>
  <c r="A5"/>
  <c r="A2"/>
  <c r="A1"/>
  <c r="E19" i="18"/>
  <c r="D19"/>
  <c r="C19"/>
  <c r="B19"/>
  <c r="A19"/>
  <c r="E18"/>
  <c r="D18"/>
  <c r="C18"/>
  <c r="B18"/>
  <c r="A18"/>
  <c r="E12"/>
  <c r="D12"/>
  <c r="C12"/>
  <c r="B12"/>
  <c r="A12"/>
  <c r="E11"/>
  <c r="D11"/>
  <c r="C11"/>
  <c r="B11"/>
  <c r="A11"/>
  <c r="E10"/>
  <c r="D10"/>
  <c r="C10"/>
  <c r="B10"/>
  <c r="A10"/>
  <c r="A16"/>
  <c r="A14"/>
  <c r="A8"/>
  <c r="A4"/>
  <c r="A6"/>
  <c r="A3"/>
  <c r="A2"/>
  <c r="A1"/>
  <c r="K17" i="4" l="1"/>
  <c r="K18"/>
  <c r="K19"/>
  <c r="K20"/>
  <c r="K21"/>
  <c r="K22"/>
  <c r="F12" i="6"/>
  <c r="F13"/>
  <c r="F11"/>
  <c r="F10"/>
  <c r="F14"/>
  <c r="F31" i="7"/>
  <c r="F29"/>
  <c r="F28"/>
  <c r="F30"/>
  <c r="F22"/>
  <c r="F14"/>
  <c r="F21"/>
  <c r="F18"/>
  <c r="F13"/>
  <c r="F19"/>
  <c r="F11"/>
  <c r="F24"/>
  <c r="F15"/>
  <c r="F12"/>
  <c r="F16"/>
  <c r="F10"/>
  <c r="F34" i="9"/>
  <c r="F35"/>
  <c r="F33"/>
  <c r="F32"/>
  <c r="F31"/>
  <c r="F16" i="10"/>
  <c r="F13"/>
  <c r="F14"/>
  <c r="F11"/>
  <c r="K33" i="5"/>
  <c r="K32"/>
  <c r="K31"/>
  <c r="K30"/>
  <c r="K29"/>
  <c r="K21"/>
  <c r="K20"/>
  <c r="K19"/>
  <c r="K18"/>
  <c r="K17"/>
  <c r="K16"/>
  <c r="K15"/>
  <c r="K14"/>
  <c r="K13"/>
  <c r="K12"/>
  <c r="K11"/>
  <c r="G23" i="13" l="1"/>
  <c r="H23" s="1"/>
  <c r="G24"/>
  <c r="H24" s="1"/>
  <c r="G40" i="20"/>
  <c r="G39"/>
  <c r="G41"/>
  <c r="G59"/>
  <c r="G61"/>
  <c r="G60"/>
  <c r="G15"/>
  <c r="G13" i="1"/>
  <c r="H13" s="1"/>
  <c r="K14" i="8" l="1"/>
  <c r="K13"/>
  <c r="K12"/>
  <c r="K11"/>
  <c r="F23" i="7"/>
  <c r="F17" l="1"/>
  <c r="K15" i="8"/>
  <c r="K16"/>
  <c r="K10" i="1"/>
  <c r="F20" i="7"/>
  <c r="K28" i="5"/>
  <c r="K27"/>
  <c r="K26"/>
  <c r="F15" i="10" l="1"/>
  <c r="F10"/>
  <c r="F12"/>
  <c r="K16" i="4" l="1"/>
  <c r="F40" i="13" l="1"/>
  <c r="E40"/>
  <c r="D40"/>
  <c r="C40"/>
  <c r="B40"/>
  <c r="A40"/>
  <c r="F39"/>
  <c r="E39"/>
  <c r="D39"/>
  <c r="C39"/>
  <c r="B39"/>
  <c r="A39"/>
  <c r="K10" i="8"/>
  <c r="G40" i="13" l="1"/>
  <c r="G39"/>
  <c r="E47" i="14" l="1"/>
  <c r="E35"/>
  <c r="D35"/>
  <c r="C35"/>
  <c r="B35"/>
  <c r="A35"/>
  <c r="W12" i="9"/>
  <c r="W11"/>
  <c r="V12"/>
  <c r="V11"/>
  <c r="U12"/>
  <c r="U11"/>
  <c r="E41" i="14" l="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6" i="7" l="1"/>
  <c r="A6" i="9"/>
  <c r="A2"/>
  <c r="A1"/>
  <c r="A1" i="5"/>
  <c r="A2"/>
  <c r="A6"/>
  <c r="K25" l="1"/>
  <c r="K10"/>
  <c r="K9"/>
  <c r="K13" i="4"/>
  <c r="K14"/>
  <c r="K15"/>
  <c r="K12"/>
  <c r="K11"/>
  <c r="K10"/>
  <c r="D52" i="14" l="1"/>
  <c r="B52"/>
  <c r="A52"/>
  <c r="A5" i="13" l="1"/>
  <c r="A5" i="8" l="1"/>
  <c r="A5" i="5"/>
  <c r="A5" i="4"/>
  <c r="F46" i="13" l="1"/>
  <c r="E46"/>
  <c r="D46"/>
  <c r="C46"/>
  <c r="B46"/>
  <c r="A46"/>
  <c r="F45"/>
  <c r="E45"/>
  <c r="D45"/>
  <c r="C45"/>
  <c r="B45"/>
  <c r="A45"/>
  <c r="A43"/>
  <c r="G46" l="1"/>
  <c r="G45"/>
  <c r="A34"/>
  <c r="B34"/>
  <c r="C34"/>
  <c r="D34"/>
  <c r="E34"/>
  <c r="F34"/>
  <c r="D47" i="14" l="1"/>
  <c r="C47"/>
  <c r="B47"/>
  <c r="A47"/>
  <c r="A45"/>
  <c r="A22" l="1"/>
  <c r="A20"/>
  <c r="A14"/>
  <c r="A10"/>
  <c r="A8"/>
  <c r="A6"/>
  <c r="A3"/>
  <c r="A2"/>
  <c r="G28" i="13" l="1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37"/>
  <c r="A1" i="12"/>
  <c r="A2"/>
  <c r="A6"/>
  <c r="A1" i="10"/>
  <c r="A2"/>
  <c r="A6"/>
  <c r="A1" i="8"/>
  <c r="A2"/>
  <c r="A6"/>
  <c r="A1" i="4"/>
  <c r="A2"/>
  <c r="A6"/>
  <c r="G16" i="13" l="1"/>
  <c r="G21"/>
  <c r="G33"/>
  <c r="G27"/>
  <c r="G34"/>
  <c r="G15"/>
</calcChain>
</file>

<file path=xl/sharedStrings.xml><?xml version="1.0" encoding="utf-8"?>
<sst xmlns="http://schemas.openxmlformats.org/spreadsheetml/2006/main" count="1101" uniqueCount="241">
  <si>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</si>
  <si>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</si>
  <si>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</si>
  <si>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</si>
  <si>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</si>
  <si>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</si>
  <si>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</si>
  <si>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</si>
  <si>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</si>
  <si>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</si>
  <si>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</si>
  <si>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</si>
  <si>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</si>
  <si>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</si>
  <si>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</si>
  <si>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</si>
  <si>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</si>
  <si>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</si>
  <si>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</si>
  <si>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</si>
  <si>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</si>
  <si>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</si>
  <si>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</si>
  <si>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</si>
  <si>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</si>
  <si>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</si>
  <si>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</si>
  <si>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</si>
  <si>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</si>
  <si>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</si>
  <si>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</si>
  <si>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</si>
  <si>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</si>
  <si>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</si>
  <si>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</si>
  <si>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</si>
  <si>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</si>
  <si>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</si>
  <si>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CABALLEROS JUVENILES (Clases 97- 98- 99- 00 - 01 - 02 y 03)</t>
  </si>
  <si>
    <t>CABALLEROS MENORES (Clases 04 - 05 y 06)</t>
  </si>
  <si>
    <t>CABALLEROS MENORES DE 13 AÑOS (CLASES 09 Y POSTERIROES)</t>
  </si>
  <si>
    <t>CABALLEROS MENORES DE 15 AÑOS (Clases 07 y Posteiroes)</t>
  </si>
  <si>
    <t>TANDIL</t>
  </si>
  <si>
    <t>DOLORES</t>
  </si>
  <si>
    <t>VILLA GESELL</t>
  </si>
  <si>
    <t>LOCALIDAD</t>
  </si>
  <si>
    <t>HAUQUI JUAN IGNACIO</t>
  </si>
  <si>
    <t>SARASOLA FEDERICO</t>
  </si>
  <si>
    <t>SARASOLA MANUEL</t>
  </si>
  <si>
    <t>DE MARTINO AGUSTIN</t>
  </si>
  <si>
    <t>NUÑEZ EDUARDO</t>
  </si>
  <si>
    <t>ZANETTA MAXIMO</t>
  </si>
  <si>
    <t>NECOCHEA</t>
  </si>
  <si>
    <t>STIER COLLAREDA RENATA</t>
  </si>
  <si>
    <t>ACHEN ALDANA</t>
  </si>
  <si>
    <t>LEON CAMPOS IARA</t>
  </si>
  <si>
    <t>DEPREZ GRUNTZIG UMMA</t>
  </si>
  <si>
    <t>CACACE ISABELLA</t>
  </si>
  <si>
    <t>RODRIGUEZ MACIAS ISABELLA</t>
  </si>
  <si>
    <t>CRUZ COSME</t>
  </si>
  <si>
    <t>MORUA CARIAC SANTIAGO</t>
  </si>
  <si>
    <t>TOBLER GONZALO</t>
  </si>
  <si>
    <t>GIMENEZ QUIROGA GONZALO</t>
  </si>
  <si>
    <t>SPGC</t>
  </si>
  <si>
    <t>PATTI NICOLAS</t>
  </si>
  <si>
    <t>LEOFANTI RENZO</t>
  </si>
  <si>
    <t>3° GROSS</t>
  </si>
  <si>
    <t>3° NETO</t>
  </si>
  <si>
    <t>G. PUEYRREDON</t>
  </si>
  <si>
    <t>P</t>
  </si>
  <si>
    <t>COPA GRAN MAESTRO</t>
  </si>
  <si>
    <t>COSTA ESMERALDA</t>
  </si>
  <si>
    <t>Golf &amp; Links</t>
  </si>
  <si>
    <t>9° FECHA DEL RANKING</t>
  </si>
  <si>
    <t>DOMINGO 04 DE SEPTIEMBRE DE 2022</t>
  </si>
  <si>
    <t>DAMAS CATEGORIA UNICA</t>
  </si>
  <si>
    <t>10° FECHA DEL RANKING</t>
  </si>
  <si>
    <t>COSTA ESMERALDA GOLF &amp; LINKS</t>
  </si>
  <si>
    <r>
      <t xml:space="preserve">9° FECHA DEL RANKING -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</si>
  <si>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35  +  37  =  72  -  caballeros  :  35  +  37  =  72</t>
  </si>
  <si>
    <t>HOYO 1 - CANCHA VIEJA -</t>
  </si>
  <si>
    <r>
      <t xml:space="preserve">CABALLEROS MENORES DE 13 AÑOS (CLASES 09 Y POSTERIORES) </t>
    </r>
    <r>
      <rPr>
        <b/>
        <sz val="10"/>
        <color rgb="FFFFFF00"/>
        <rFont val="Arial"/>
        <family val="2"/>
      </rPr>
      <t>- BOCHAS AMARILLAS -</t>
    </r>
  </si>
  <si>
    <t>MARTIN IGNACIO</t>
  </si>
  <si>
    <t>VIALI MARTIN</t>
  </si>
  <si>
    <t>JUAREZ GOÑI FRANCISCO</t>
  </si>
  <si>
    <t>PROBICITO IGNACIO</t>
  </si>
  <si>
    <r>
      <t xml:space="preserve">CABALLEROS </t>
    </r>
    <r>
      <rPr>
        <b/>
        <sz val="10"/>
        <color rgb="FFFFFF00"/>
        <rFont val="Arial"/>
        <family val="2"/>
      </rPr>
      <t xml:space="preserve">JUV </t>
    </r>
    <r>
      <rPr>
        <b/>
        <sz val="10"/>
        <color theme="0"/>
        <rFont val="Arial"/>
        <family val="2"/>
      </rPr>
      <t xml:space="preserve">; </t>
    </r>
    <r>
      <rPr>
        <b/>
        <sz val="10"/>
        <color theme="3" tint="0.39997558519241921"/>
        <rFont val="Arial"/>
        <family val="2"/>
      </rPr>
      <t xml:space="preserve">M 18 </t>
    </r>
    <r>
      <rPr>
        <b/>
        <sz val="10"/>
        <color theme="0"/>
        <rFont val="Arial"/>
        <family val="2"/>
      </rPr>
      <t xml:space="preserve"> Y</t>
    </r>
    <r>
      <rPr>
        <b/>
        <sz val="10"/>
        <color rgb="FF00B0F0"/>
        <rFont val="Arial"/>
        <family val="2"/>
      </rPr>
      <t xml:space="preserve"> </t>
    </r>
    <r>
      <rPr>
        <b/>
        <sz val="10"/>
        <color rgb="FF92D050"/>
        <rFont val="Arial"/>
        <family val="2"/>
      </rPr>
      <t xml:space="preserve">M 15 </t>
    </r>
    <r>
      <rPr>
        <b/>
        <sz val="10"/>
        <color theme="0"/>
        <rFont val="Arial"/>
        <family val="2"/>
      </rPr>
      <t>- BOCHAS BLANCAS -</t>
    </r>
  </si>
  <si>
    <t>FLÜGEL LUCAS IGNACIO</t>
  </si>
  <si>
    <t>PALENCIA EMILIO</t>
  </si>
  <si>
    <t>SANTANA PEDRO</t>
  </si>
  <si>
    <t>SALVI BENICIO</t>
  </si>
  <si>
    <t>SALANITRO TOMAS</t>
  </si>
  <si>
    <t>DATOLA SANTINO</t>
  </si>
  <si>
    <t>GERBINO ARAUJO THIAGO VALENTIN</t>
  </si>
  <si>
    <t>SALVI SANTINO</t>
  </si>
  <si>
    <t>DURINGER BENJAMIN</t>
  </si>
  <si>
    <t>FERNANDEZ FRANCISCO</t>
  </si>
  <si>
    <t>ROMERO GONZALO</t>
  </si>
  <si>
    <t>TOBLER SANTIAGO</t>
  </si>
  <si>
    <t>JENKINS STEVE</t>
  </si>
  <si>
    <t>SARASOLA JOSE MANUEL</t>
  </si>
  <si>
    <t>CUTHILL LIAM</t>
  </si>
  <si>
    <t>LARREGAIN GABRIEL</t>
  </si>
  <si>
    <t>GARCIA RECIO FEDERICO MARTIN</t>
  </si>
  <si>
    <t>MORUA CARIAC MATEO</t>
  </si>
  <si>
    <t>BERENGENO SANTINO MARIO</t>
  </si>
  <si>
    <t>NASSR TOMAS FRANCISCO</t>
  </si>
  <si>
    <t>LEOFANTI DANTE SALVADOR</t>
  </si>
  <si>
    <t>PEREZ SANTANDREA FERMIN</t>
  </si>
  <si>
    <t>ELICHIRIBEHETY RICARDO JUAN</t>
  </si>
  <si>
    <t>REPETTO JUAN CRUZ</t>
  </si>
  <si>
    <t>SAFE FRANCO</t>
  </si>
  <si>
    <t>BILBAO FRANCISCO EUGENIO</t>
  </si>
  <si>
    <t>GOTI JULIO</t>
  </si>
  <si>
    <t>BERCHOT TOMAS</t>
  </si>
  <si>
    <t>ACUÑA TOBIAS</t>
  </si>
  <si>
    <r>
      <t xml:space="preserve">DAMAS TODAS LAS CATEGORIAS </t>
    </r>
    <r>
      <rPr>
        <b/>
        <sz val="10"/>
        <color rgb="FFFF0000"/>
        <rFont val="Arial"/>
        <family val="2"/>
      </rPr>
      <t>- BOCHAS ROJAS -</t>
    </r>
  </si>
  <si>
    <t>SERRES SCHEFFER JOSEFINA</t>
  </si>
  <si>
    <t>RAMPOLDI SARA ALESSIA</t>
  </si>
  <si>
    <t>MARTIN IARA</t>
  </si>
  <si>
    <t>DEPREZ UMMA</t>
  </si>
  <si>
    <t>OLIVERI ANGELINA</t>
  </si>
  <si>
    <t>POLITA NUÑEZ MAITE</t>
  </si>
  <si>
    <t>JENKINS UMA</t>
  </si>
  <si>
    <t>DANIEL KATJA</t>
  </si>
  <si>
    <t>CAÑETE MIA</t>
  </si>
  <si>
    <t>10° FECHA DEL RANKING - MENORES SIN HANDICAP -</t>
  </si>
  <si>
    <t>HOYO 1 - 9 HOYOS CANCHA NUEVA -</t>
  </si>
  <si>
    <r>
      <t xml:space="preserve">CATEGORIAS 2009 Y 2010 </t>
    </r>
    <r>
      <rPr>
        <b/>
        <sz val="10"/>
        <color indexed="13"/>
        <rFont val="Arial"/>
        <family val="2"/>
      </rPr>
      <t>- ALBATROS Y PROMOCIONALES A HCP. -</t>
    </r>
  </si>
  <si>
    <t>TANGHERLINI JOSEFINA</t>
  </si>
  <si>
    <t>FRACASSO SANTIAGO</t>
  </si>
  <si>
    <t>POLLERO SIMON</t>
  </si>
  <si>
    <t>VARELA FRANCISCO</t>
  </si>
  <si>
    <t>HARPER JUAN BAUTISTA</t>
  </si>
  <si>
    <r>
      <t xml:space="preserve">CATEGORIAS 2009 Y 2010 </t>
    </r>
    <r>
      <rPr>
        <b/>
        <sz val="10"/>
        <color indexed="13"/>
        <rFont val="Arial"/>
        <family val="2"/>
      </rPr>
      <t>- ALBATROS -</t>
    </r>
  </si>
  <si>
    <t>CONSTANTINO FELIPE</t>
  </si>
  <si>
    <t>MORGAN MARTIN</t>
  </si>
  <si>
    <t>ECHEGOYEN JAIME</t>
  </si>
  <si>
    <t>JAUNARENA FACUNDO</t>
  </si>
  <si>
    <t>CEJAS FEDERICO</t>
  </si>
  <si>
    <t>REYNOSA JOAQUIN</t>
  </si>
  <si>
    <t>PORTIS SANTIAGO</t>
  </si>
  <si>
    <t>MA KARTHE MIA</t>
  </si>
  <si>
    <t>PORCEL ALFONSINA</t>
  </si>
  <si>
    <t>TRIGO FELICITAS</t>
  </si>
  <si>
    <r>
      <t xml:space="preserve">CATEGORIAS 2011 Y 2012 </t>
    </r>
    <r>
      <rPr>
        <b/>
        <sz val="10"/>
        <color indexed="13"/>
        <rFont val="Arial"/>
        <family val="2"/>
      </rPr>
      <t>- EAGLES -</t>
    </r>
  </si>
  <si>
    <t>SIGILLITO ADOLFO</t>
  </si>
  <si>
    <t>DESCOTTE TOMAS</t>
  </si>
  <si>
    <t>PEREYRA IRAOLA PIO</t>
  </si>
  <si>
    <t>MA KARTHE FRANCISCO</t>
  </si>
  <si>
    <t>DO COBO MAXIMO</t>
  </si>
  <si>
    <t>VILLA JUAN PEDRO</t>
  </si>
  <si>
    <t>GUEVARA TOMAS</t>
  </si>
  <si>
    <t>HARDOY MARTIN</t>
  </si>
  <si>
    <t>CACERES MATEO</t>
  </si>
  <si>
    <t>PUENTE BALTASAR</t>
  </si>
  <si>
    <t>VIRAG LUCA</t>
  </si>
  <si>
    <t>DE ZUBIZARRETA MATEO</t>
  </si>
  <si>
    <t>ALEMAN BENJAMIN</t>
  </si>
  <si>
    <t>PATTI VICENTE</t>
  </si>
  <si>
    <t>PARASUCO AXEL GONZALO</t>
  </si>
  <si>
    <t>HAUQUI MANUEL</t>
  </si>
  <si>
    <t>CASTRO SANTINO</t>
  </si>
  <si>
    <t>GOTI ALFONSO</t>
  </si>
  <si>
    <t>CRUZ AUGUSTO</t>
  </si>
  <si>
    <t>POLIFORNI COSNTANZA</t>
  </si>
  <si>
    <t>POLITA NUÑEZ LUCIA</t>
  </si>
  <si>
    <t>MARTIN MILENA</t>
  </si>
  <si>
    <t>PORCEL MARGARITA</t>
  </si>
  <si>
    <t>BIONDELLI ALLEGRA</t>
  </si>
  <si>
    <r>
      <t xml:space="preserve">CATEGORIA 2013 Y POSTERIORES </t>
    </r>
    <r>
      <rPr>
        <b/>
        <sz val="10"/>
        <color indexed="13"/>
        <rFont val="Arial"/>
        <family val="2"/>
      </rPr>
      <t>- BIRDIES -</t>
    </r>
  </si>
  <si>
    <t>CHOCO HIPOLITO</t>
  </si>
  <si>
    <t>JUAREZ GOÑI BENJAMIN</t>
  </si>
  <si>
    <t>CICCOLA FRANCESCO</t>
  </si>
  <si>
    <t>FLORES BELLINI IGNACIO</t>
  </si>
  <si>
    <t>LAMORTE JUAN SEBASTIAN</t>
  </si>
  <si>
    <t>RIVAS BAUTISTA</t>
  </si>
  <si>
    <t>REPETTO TOMAS</t>
  </si>
  <si>
    <t>MONTENEGRO GIL BENJAMIN</t>
  </si>
  <si>
    <t>SARASOLA PEDRO</t>
  </si>
  <si>
    <t>ARBELECHE ISIDRO</t>
  </si>
  <si>
    <t>VIRAG MATTIA</t>
  </si>
  <si>
    <t>BUSTILLO BELISARIO</t>
  </si>
  <si>
    <t>MATHIEU HILARIO</t>
  </si>
  <si>
    <t>HAUQUI SANTIAGO</t>
  </si>
  <si>
    <t>PEREYRA IRAOLA IGNACIO</t>
  </si>
  <si>
    <t>TRIGO VIOLETA</t>
  </si>
  <si>
    <t>LEOFANTI BIANCA EMILIA</t>
  </si>
  <si>
    <t>CANNELLI ESMERALDA</t>
  </si>
  <si>
    <t>CEJAS AGOSTINA</t>
  </si>
  <si>
    <t>PRINCIPIANTES - 5 HOYOS -</t>
  </si>
  <si>
    <t>TRIGO SIMONA</t>
  </si>
  <si>
    <t>BIONDELLI BOSSO ANGELINA</t>
  </si>
  <si>
    <t>VIOLA MAYER LOLA</t>
  </si>
  <si>
    <t>VIOLA MAYER CHARO</t>
  </si>
  <si>
    <t>GREEN MAGDALENA</t>
  </si>
  <si>
    <t>ULLUA DELFINA</t>
  </si>
  <si>
    <t>GREEN PILAR</t>
  </si>
  <si>
    <t>VIACAVA GONZALEZ SOFIA</t>
  </si>
  <si>
    <t>YENSEN DELFINA</t>
  </si>
  <si>
    <t>ALEMAN GERONIMO</t>
  </si>
  <si>
    <t>ECHEGOYEN CIRILO</t>
  </si>
  <si>
    <t>VIOLA MAYER OLIVER</t>
  </si>
  <si>
    <t>RODRIGUEZ FERRO SANTIAGO</t>
  </si>
  <si>
    <t>ALVAREZ AXEL JESUS</t>
  </si>
  <si>
    <t>BISOGNIN MATEO</t>
  </si>
  <si>
    <t>ECHEGOYEN GENARO</t>
  </si>
  <si>
    <t>OSORIO FELICIANI JOAQUIN</t>
  </si>
  <si>
    <t>PORCEL RENZO</t>
  </si>
  <si>
    <t>RODRIGUEZ FRAGA JUAN MARTINN</t>
  </si>
  <si>
    <t>RODRIGUEZ FERRO JUAN MARTIN</t>
  </si>
  <si>
    <t>REPETTO MANUEL</t>
  </si>
  <si>
    <t>ECHEGOYEN HILARIO</t>
  </si>
  <si>
    <t>ESPINAL SALVADOR</t>
  </si>
  <si>
    <t>MATHIEU TORIBIO</t>
  </si>
  <si>
    <t>SIGILLITO SALVADOR</t>
  </si>
  <si>
    <t>MDPGC</t>
  </si>
  <si>
    <t>EVTCG</t>
  </si>
  <si>
    <t>GCD</t>
  </si>
  <si>
    <t>CMDP</t>
  </si>
  <si>
    <t>TGC</t>
  </si>
  <si>
    <t>CSCPGB</t>
  </si>
  <si>
    <t>NGC</t>
  </si>
  <si>
    <t>VGGC</t>
  </si>
  <si>
    <t>STGC</t>
  </si>
  <si>
    <t>COSTANTINO FELIPE</t>
  </si>
  <si>
    <t>MA KARTHE PUCILLO MIA</t>
  </si>
  <si>
    <t>EVTGC</t>
  </si>
  <si>
    <t>ML</t>
  </si>
  <si>
    <t>SIGILLITO LOB ADOLFO</t>
  </si>
  <si>
    <t>CG</t>
  </si>
  <si>
    <t>HARPER TUBIO JUAN BAUTISTA</t>
  </si>
  <si>
    <t>MDPG</t>
  </si>
  <si>
    <t>CEGL</t>
  </si>
  <si>
    <t>RODRIGUEZ FRAGA JUAN MARTIN</t>
  </si>
  <si>
    <r>
      <t xml:space="preserve">VARELA FRANCISCO </t>
    </r>
    <r>
      <rPr>
        <b/>
        <sz val="13"/>
        <color indexed="17"/>
        <rFont val="Arial"/>
        <family val="2"/>
      </rPr>
      <t>(U 6 H 41)</t>
    </r>
  </si>
  <si>
    <r>
      <t xml:space="preserve">POLLERO SIMON </t>
    </r>
    <r>
      <rPr>
        <b/>
        <sz val="13"/>
        <color indexed="17"/>
        <rFont val="Arial"/>
        <family val="2"/>
      </rPr>
      <t>(U 6 H 40)</t>
    </r>
  </si>
  <si>
    <r>
      <t xml:space="preserve">REINOSA JOAQUIN </t>
    </r>
    <r>
      <rPr>
        <b/>
        <sz val="12"/>
        <color indexed="17"/>
        <rFont val="Arial"/>
        <family val="2"/>
      </rPr>
      <t>(DIF H 1 AL 9)</t>
    </r>
  </si>
  <si>
    <t>PUENTE BALTAZAR</t>
  </si>
  <si>
    <t>L</t>
  </si>
  <si>
    <t>P. OFF</t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</si>
</sst>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51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u/>
      <sz val="3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10"/>
      <color theme="0"/>
      <name val="Arial"/>
      <family val="2"/>
    </font>
    <font>
      <b/>
      <sz val="10"/>
      <color rgb="FFFFFF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00B0F0"/>
      <name val="Arial"/>
      <family val="2"/>
    </font>
    <font>
      <b/>
      <sz val="10"/>
      <color rgb="FF92D050"/>
      <name val="Arial"/>
      <family val="2"/>
    </font>
    <font>
      <b/>
      <sz val="10"/>
      <color rgb="FFFF0000"/>
      <name val="Arial"/>
      <family val="2"/>
    </font>
    <font>
      <b/>
      <sz val="12"/>
      <color indexed="10"/>
      <name val="Arial"/>
      <family val="2"/>
    </font>
    <font>
      <b/>
      <sz val="10"/>
      <color indexed="13"/>
      <name val="Arial"/>
      <family val="2"/>
    </font>
    <font>
      <sz val="13"/>
      <color indexed="17"/>
      <name val="Arial"/>
      <family val="2"/>
    </font>
    <font>
      <b/>
      <sz val="13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17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6" fillId="0" borderId="26" xfId="0" applyFont="1" applyFill="1" applyBorder="1"/>
    <xf numFmtId="0" fontId="11" fillId="0" borderId="27" xfId="0" applyFont="1" applyFill="1" applyBorder="1" applyAlignment="1">
      <alignment horizontal="center"/>
    </xf>
    <xf numFmtId="164" fontId="11" fillId="0" borderId="27" xfId="0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30" xfId="0" applyFont="1" applyFill="1" applyBorder="1"/>
    <xf numFmtId="164" fontId="7" fillId="0" borderId="2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2" fillId="0" borderId="3" xfId="0" applyFont="1" applyFill="1" applyBorder="1"/>
    <xf numFmtId="0" fontId="32" fillId="0" borderId="0" xfId="0" applyFont="1" applyFill="1"/>
    <xf numFmtId="0" fontId="31" fillId="0" borderId="0" xfId="0" applyFont="1" applyFill="1" applyAlignment="1">
      <alignment horizontal="center"/>
    </xf>
    <xf numFmtId="0" fontId="28" fillId="0" borderId="0" xfId="0" applyFont="1" applyFill="1"/>
    <xf numFmtId="0" fontId="32" fillId="0" borderId="0" xfId="0" applyFont="1" applyFill="1" applyBorder="1"/>
    <xf numFmtId="164" fontId="21" fillId="0" borderId="0" xfId="0" applyNumberFormat="1" applyFont="1" applyFill="1" applyBorder="1" applyAlignment="1">
      <alignment horizontal="center"/>
    </xf>
    <xf numFmtId="0" fontId="3" fillId="0" borderId="0" xfId="0" quotePrefix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3" fillId="0" borderId="17" xfId="0" quotePrefix="1" applyFont="1" applyFill="1" applyBorder="1" applyAlignment="1">
      <alignment horizontal="center"/>
    </xf>
    <xf numFmtId="0" fontId="31" fillId="0" borderId="0" xfId="0" applyFont="1"/>
    <xf numFmtId="0" fontId="14" fillId="0" borderId="0" xfId="0" applyFont="1"/>
    <xf numFmtId="0" fontId="16" fillId="0" borderId="0" xfId="0" applyFont="1"/>
    <xf numFmtId="0" fontId="20" fillId="0" borderId="0" xfId="0" applyFont="1"/>
    <xf numFmtId="0" fontId="21" fillId="0" borderId="0" xfId="0" applyFont="1"/>
    <xf numFmtId="0" fontId="14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39" fillId="0" borderId="0" xfId="0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16" fillId="0" borderId="33" xfId="0" applyFont="1" applyFill="1" applyBorder="1" applyAlignment="1">
      <alignment vertical="top"/>
    </xf>
    <xf numFmtId="0" fontId="16" fillId="0" borderId="34" xfId="0" applyFont="1" applyFill="1" applyBorder="1" applyAlignment="1"/>
    <xf numFmtId="0" fontId="16" fillId="0" borderId="34" xfId="0" applyFont="1" applyFill="1" applyBorder="1" applyAlignment="1">
      <alignment horizontal="center"/>
    </xf>
    <xf numFmtId="0" fontId="16" fillId="0" borderId="34" xfId="0" applyFont="1" applyFill="1" applyBorder="1" applyAlignment="1">
      <alignment vertical="top"/>
    </xf>
    <xf numFmtId="0" fontId="16" fillId="0" borderId="35" xfId="0" applyFont="1" applyFill="1" applyBorder="1" applyAlignment="1">
      <alignment vertical="top"/>
    </xf>
    <xf numFmtId="0" fontId="14" fillId="0" borderId="0" xfId="0" applyFont="1" applyFill="1" applyAlignment="1">
      <alignment horizontal="center" vertical="top"/>
    </xf>
    <xf numFmtId="0" fontId="16" fillId="0" borderId="3" xfId="0" applyFont="1" applyFill="1" applyBorder="1" applyAlignment="1">
      <alignment vertical="top"/>
    </xf>
    <xf numFmtId="0" fontId="16" fillId="0" borderId="2" xfId="0" applyFont="1" applyFill="1" applyBorder="1" applyAlignment="1"/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vertical="top"/>
    </xf>
    <xf numFmtId="0" fontId="16" fillId="0" borderId="4" xfId="0" applyFont="1" applyFill="1" applyBorder="1" applyAlignment="1">
      <alignment vertical="top"/>
    </xf>
    <xf numFmtId="0" fontId="16" fillId="0" borderId="36" xfId="0" applyFont="1" applyFill="1" applyBorder="1" applyAlignment="1">
      <alignment vertical="top"/>
    </xf>
    <xf numFmtId="0" fontId="16" fillId="0" borderId="22" xfId="0" applyFont="1" applyFill="1" applyBorder="1" applyAlignment="1"/>
    <xf numFmtId="0" fontId="16" fillId="0" borderId="22" xfId="0" applyFont="1" applyFill="1" applyBorder="1" applyAlignment="1">
      <alignment horizontal="center"/>
    </xf>
    <xf numFmtId="0" fontId="16" fillId="0" borderId="37" xfId="0" applyFont="1" applyFill="1" applyBorder="1" applyAlignment="1">
      <alignment horizontal="center"/>
    </xf>
    <xf numFmtId="0" fontId="16" fillId="12" borderId="34" xfId="0" applyFont="1" applyFill="1" applyBorder="1" applyAlignment="1"/>
    <xf numFmtId="0" fontId="16" fillId="13" borderId="34" xfId="0" applyFont="1" applyFill="1" applyBorder="1" applyAlignment="1"/>
    <xf numFmtId="0" fontId="16" fillId="0" borderId="35" xfId="0" applyFont="1" applyFill="1" applyBorder="1" applyAlignment="1">
      <alignment horizontal="center"/>
    </xf>
    <xf numFmtId="0" fontId="16" fillId="13" borderId="2" xfId="0" applyFont="1" applyFill="1" applyBorder="1" applyAlignment="1"/>
    <xf numFmtId="0" fontId="16" fillId="0" borderId="4" xfId="0" applyFont="1" applyFill="1" applyBorder="1" applyAlignment="1">
      <alignment horizontal="center"/>
    </xf>
    <xf numFmtId="0" fontId="16" fillId="12" borderId="2" xfId="0" applyFont="1" applyFill="1" applyBorder="1" applyAlignment="1"/>
    <xf numFmtId="0" fontId="16" fillId="6" borderId="2" xfId="0" applyFont="1" applyFill="1" applyBorder="1" applyAlignment="1"/>
    <xf numFmtId="0" fontId="16" fillId="12" borderId="22" xfId="0" applyFont="1" applyFill="1" applyBorder="1" applyAlignment="1"/>
    <xf numFmtId="0" fontId="16" fillId="6" borderId="22" xfId="0" applyFont="1" applyFill="1" applyBorder="1" applyAlignment="1"/>
    <xf numFmtId="0" fontId="16" fillId="0" borderId="2" xfId="0" applyFont="1" applyFill="1" applyBorder="1" applyAlignment="1">
      <alignment horizontal="center" vertical="top"/>
    </xf>
    <xf numFmtId="0" fontId="16" fillId="0" borderId="22" xfId="0" applyFont="1" applyFill="1" applyBorder="1" applyAlignment="1">
      <alignment vertical="top"/>
    </xf>
    <xf numFmtId="0" fontId="16" fillId="0" borderId="37" xfId="0" applyFont="1" applyFill="1" applyBorder="1" applyAlignment="1">
      <alignment vertical="top"/>
    </xf>
    <xf numFmtId="0" fontId="39" fillId="14" borderId="1" xfId="0" applyFont="1" applyFill="1" applyBorder="1" applyAlignment="1">
      <alignment horizontal="center" vertical="top"/>
    </xf>
    <xf numFmtId="0" fontId="16" fillId="0" borderId="4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top"/>
    </xf>
    <xf numFmtId="166" fontId="16" fillId="0" borderId="0" xfId="0" applyNumberFormat="1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16" fillId="15" borderId="34" xfId="0" applyFont="1" applyFill="1" applyBorder="1" applyAlignment="1"/>
    <xf numFmtId="0" fontId="16" fillId="0" borderId="34" xfId="0" quotePrefix="1" applyFont="1" applyFill="1" applyBorder="1" applyAlignment="1">
      <alignment horizontal="center"/>
    </xf>
    <xf numFmtId="0" fontId="16" fillId="0" borderId="35" xfId="0" quotePrefix="1" applyFont="1" applyFill="1" applyBorder="1" applyAlignment="1">
      <alignment horizontal="center" vertical="top"/>
    </xf>
    <xf numFmtId="0" fontId="16" fillId="0" borderId="22" xfId="0" quotePrefix="1" applyFont="1" applyFill="1" applyBorder="1" applyAlignment="1">
      <alignment horizontal="center"/>
    </xf>
    <xf numFmtId="0" fontId="16" fillId="0" borderId="37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6" fillId="0" borderId="4" xfId="0" quotePrefix="1" applyFont="1" applyFill="1" applyBorder="1" applyAlignment="1">
      <alignment horizontal="center" vertical="top"/>
    </xf>
    <xf numFmtId="0" fontId="16" fillId="0" borderId="4" xfId="0" quotePrefix="1" applyFont="1" applyFill="1" applyBorder="1" applyAlignment="1">
      <alignment horizontal="center"/>
    </xf>
    <xf numFmtId="0" fontId="16" fillId="15" borderId="22" xfId="0" applyFont="1" applyFill="1" applyBorder="1" applyAlignment="1"/>
    <xf numFmtId="0" fontId="16" fillId="15" borderId="2" xfId="0" applyFont="1" applyFill="1" applyBorder="1" applyAlignment="1"/>
    <xf numFmtId="0" fontId="16" fillId="0" borderId="35" xfId="0" quotePrefix="1" applyFont="1" applyFill="1" applyBorder="1" applyAlignment="1">
      <alignment horizontal="center"/>
    </xf>
    <xf numFmtId="0" fontId="39" fillId="16" borderId="1" xfId="0" applyFont="1" applyFill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166" fontId="22" fillId="0" borderId="0" xfId="0" applyNumberFormat="1" applyFont="1" applyAlignment="1">
      <alignment horizontal="center" vertical="top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6" fontId="22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 applyAlignment="1">
      <alignment horizontal="center"/>
    </xf>
    <xf numFmtId="0" fontId="6" fillId="0" borderId="36" xfId="0" applyFont="1" applyFill="1" applyBorder="1"/>
    <xf numFmtId="0" fontId="11" fillId="0" borderId="22" xfId="0" applyFont="1" applyFill="1" applyBorder="1" applyAlignment="1">
      <alignment horizontal="center"/>
    </xf>
    <xf numFmtId="164" fontId="11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/>
    </xf>
    <xf numFmtId="0" fontId="36" fillId="10" borderId="8" xfId="0" applyFont="1" applyFill="1" applyBorder="1" applyAlignment="1">
      <alignment horizontal="center" vertical="top"/>
    </xf>
    <xf numFmtId="0" fontId="36" fillId="10" borderId="14" xfId="0" applyFont="1" applyFill="1" applyBorder="1" applyAlignment="1">
      <alignment horizontal="center" vertical="top"/>
    </xf>
    <xf numFmtId="0" fontId="36" fillId="10" borderId="10" xfId="0" applyFont="1" applyFill="1" applyBorder="1" applyAlignment="1">
      <alignment horizontal="center" vertical="top"/>
    </xf>
    <xf numFmtId="0" fontId="35" fillId="0" borderId="0" xfId="0" applyFont="1" applyAlignment="1">
      <alignment horizontal="center"/>
    </xf>
    <xf numFmtId="0" fontId="36" fillId="4" borderId="8" xfId="0" applyFont="1" applyFill="1" applyBorder="1" applyAlignment="1">
      <alignment horizontal="center"/>
    </xf>
    <xf numFmtId="0" fontId="36" fillId="4" borderId="14" xfId="0" applyFont="1" applyFill="1" applyBorder="1" applyAlignment="1">
      <alignment horizontal="center"/>
    </xf>
    <xf numFmtId="0" fontId="36" fillId="4" borderId="10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37" fillId="9" borderId="2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9" fillId="11" borderId="8" xfId="0" applyFont="1" applyFill="1" applyBorder="1" applyAlignment="1">
      <alignment horizontal="center" vertical="top"/>
    </xf>
    <xf numFmtId="0" fontId="39" fillId="11" borderId="15" xfId="0" applyFont="1" applyFill="1" applyBorder="1" applyAlignment="1">
      <alignment horizontal="center" vertical="top"/>
    </xf>
    <xf numFmtId="0" fontId="39" fillId="11" borderId="19" xfId="0" applyFont="1" applyFill="1" applyBorder="1" applyAlignment="1">
      <alignment horizontal="center" vertical="top"/>
    </xf>
    <xf numFmtId="0" fontId="39" fillId="11" borderId="0" xfId="0" applyFont="1" applyFill="1" applyBorder="1" applyAlignment="1">
      <alignment horizontal="center" vertical="top"/>
    </xf>
    <xf numFmtId="0" fontId="39" fillId="11" borderId="38" xfId="0" applyFont="1" applyFill="1" applyBorder="1" applyAlignment="1">
      <alignment horizontal="center" vertical="top"/>
    </xf>
    <xf numFmtId="0" fontId="45" fillId="9" borderId="41" xfId="0" applyFont="1" applyFill="1" applyBorder="1" applyAlignment="1">
      <alignment horizontal="center" vertical="top"/>
    </xf>
    <xf numFmtId="0" fontId="45" fillId="9" borderId="42" xfId="0" applyFont="1" applyFill="1" applyBorder="1" applyAlignment="1">
      <alignment horizontal="center" vertical="top"/>
    </xf>
    <xf numFmtId="0" fontId="45" fillId="9" borderId="43" xfId="0" applyFont="1" applyFill="1" applyBorder="1" applyAlignment="1">
      <alignment horizontal="center" vertical="top"/>
    </xf>
    <xf numFmtId="0" fontId="39" fillId="11" borderId="44" xfId="0" applyFont="1" applyFill="1" applyBorder="1" applyAlignment="1">
      <alignment horizontal="center" vertical="top"/>
    </xf>
    <xf numFmtId="0" fontId="39" fillId="11" borderId="42" xfId="0" applyFont="1" applyFill="1" applyBorder="1" applyAlignment="1">
      <alignment horizontal="center" vertical="top"/>
    </xf>
    <xf numFmtId="0" fontId="39" fillId="11" borderId="43" xfId="0" applyFont="1" applyFill="1" applyBorder="1" applyAlignment="1">
      <alignment horizontal="center" vertical="top"/>
    </xf>
    <xf numFmtId="0" fontId="39" fillId="11" borderId="45" xfId="0" applyFont="1" applyFill="1" applyBorder="1" applyAlignment="1">
      <alignment horizontal="center" vertical="top"/>
    </xf>
    <xf numFmtId="0" fontId="39" fillId="11" borderId="46" xfId="0" applyFont="1" applyFill="1" applyBorder="1" applyAlignment="1">
      <alignment horizontal="center" vertical="top"/>
    </xf>
    <xf numFmtId="0" fontId="47" fillId="0" borderId="16" xfId="0" applyFont="1" applyFill="1" applyBorder="1"/>
    <xf numFmtId="20" fontId="16" fillId="6" borderId="32" xfId="0" applyNumberFormat="1" applyFont="1" applyFill="1" applyBorder="1" applyAlignment="1">
      <alignment horizontal="center" vertical="top"/>
    </xf>
    <xf numFmtId="0" fontId="49" fillId="0" borderId="16" xfId="0" applyFont="1" applyFill="1" applyBorder="1"/>
    <xf numFmtId="0" fontId="4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32" fillId="0" borderId="16" xfId="0" applyFont="1" applyFill="1" applyBorder="1"/>
    <xf numFmtId="0" fontId="5" fillId="6" borderId="25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20" fontId="16" fillId="6" borderId="39" xfId="0" applyNumberFormat="1" applyFont="1" applyFill="1" applyBorder="1" applyAlignment="1">
      <alignment horizontal="center" vertical="top"/>
    </xf>
    <xf numFmtId="20" fontId="16" fillId="6" borderId="47" xfId="0" applyNumberFormat="1" applyFont="1" applyFill="1" applyBorder="1" applyAlignment="1">
      <alignment horizontal="center" vertical="center"/>
    </xf>
    <xf numFmtId="20" fontId="16" fillId="6" borderId="32" xfId="0" applyNumberFormat="1" applyFont="1" applyFill="1" applyBorder="1" applyAlignment="1">
      <alignment horizontal="center" vertical="center"/>
    </xf>
    <xf numFmtId="0" fontId="26" fillId="6" borderId="36" xfId="0" applyFont="1" applyFill="1" applyBorder="1"/>
    <xf numFmtId="0" fontId="5" fillId="0" borderId="37" xfId="0" quotePrefix="1" applyFont="1" applyFill="1" applyBorder="1" applyAlignment="1">
      <alignment horizontal="center"/>
    </xf>
    <xf numFmtId="0" fontId="7" fillId="0" borderId="29" xfId="0" quotePrefix="1" applyFont="1" applyFill="1" applyBorder="1" applyAlignment="1">
      <alignment horizontal="center"/>
    </xf>
    <xf numFmtId="0" fontId="7" fillId="2" borderId="28" xfId="0" quotePrefix="1" applyFont="1" applyFill="1" applyBorder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5" fillId="0" borderId="48" xfId="0" quotePrefix="1" applyFont="1" applyBorder="1" applyAlignment="1">
      <alignment horizontal="center"/>
    </xf>
    <xf numFmtId="20" fontId="16" fillId="6" borderId="28" xfId="0" applyNumberFormat="1" applyFont="1" applyFill="1" applyBorder="1" applyAlignment="1">
      <alignment horizontal="center" vertical="center"/>
    </xf>
    <xf numFmtId="20" fontId="16" fillId="6" borderId="31" xfId="0" applyNumberFormat="1" applyFont="1" applyFill="1" applyBorder="1" applyAlignment="1">
      <alignment horizontal="center" vertical="center"/>
    </xf>
    <xf numFmtId="0" fontId="6" fillId="6" borderId="26" xfId="0" applyFont="1" applyFill="1" applyBorder="1"/>
    <xf numFmtId="0" fontId="44" fillId="6" borderId="2" xfId="0" applyFont="1" applyFill="1" applyBorder="1" applyAlignment="1"/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231328</xdr:colOff>
      <xdr:row>0</xdr:row>
      <xdr:rowOff>0</xdr:rowOff>
    </xdr:from>
    <xdr:to>
      <xdr:col>8</xdr:col>
      <xdr:colOff>292150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74828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68035</xdr:colOff>
      <xdr:row>0</xdr:row>
      <xdr:rowOff>68035</xdr:rowOff>
    </xdr:from>
    <xdr:to>
      <xdr:col>0</xdr:col>
      <xdr:colOff>625928</xdr:colOff>
      <xdr:row>1</xdr:row>
      <xdr:rowOff>171971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035" y="68035"/>
          <a:ext cx="557893" cy="4985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49</xdr:row>
      <xdr:rowOff>3</xdr:rowOff>
    </xdr:from>
    <xdr:to>
      <xdr:col>0</xdr:col>
      <xdr:colOff>1265464</xdr:colOff>
      <xdr:row>53</xdr:row>
      <xdr:rowOff>151129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9212039"/>
          <a:ext cx="1265463" cy="1130840"/>
        </a:xfrm>
        <a:prstGeom prst="rect">
          <a:avLst/>
        </a:prstGeom>
      </xdr:spPr>
    </xdr:pic>
    <xdr:clientData/>
  </xdr:twoCellAnchor>
  <xdr:twoCellAnchor editAs="oneCell">
    <xdr:from>
      <xdr:col>5</xdr:col>
      <xdr:colOff>307100</xdr:colOff>
      <xdr:row>49</xdr:row>
      <xdr:rowOff>27214</xdr:rowOff>
    </xdr:from>
    <xdr:to>
      <xdr:col>8</xdr:col>
      <xdr:colOff>809196</xdr:colOff>
      <xdr:row>53</xdr:row>
      <xdr:rowOff>95250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811064" y="9239250"/>
          <a:ext cx="1835596" cy="10477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76</xdr:row>
      <xdr:rowOff>3</xdr:rowOff>
    </xdr:from>
    <xdr:to>
      <xdr:col>0</xdr:col>
      <xdr:colOff>1265463</xdr:colOff>
      <xdr:row>80</xdr:row>
      <xdr:rowOff>151129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648717"/>
          <a:ext cx="1265463" cy="113084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76</xdr:row>
      <xdr:rowOff>3</xdr:rowOff>
    </xdr:from>
    <xdr:to>
      <xdr:col>6</xdr:col>
      <xdr:colOff>515703</xdr:colOff>
      <xdr:row>80</xdr:row>
      <xdr:rowOff>68039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7250" y="19648717"/>
          <a:ext cx="1835596" cy="10477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</xdr:colOff>
      <xdr:row>68</xdr:row>
      <xdr:rowOff>8275</xdr:rowOff>
    </xdr:from>
    <xdr:to>
      <xdr:col>2</xdr:col>
      <xdr:colOff>1154229</xdr:colOff>
      <xdr:row>73</xdr:row>
      <xdr:rowOff>12839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69" y="11533525"/>
          <a:ext cx="849410" cy="747514"/>
        </a:xfrm>
        <a:prstGeom prst="rect">
          <a:avLst/>
        </a:prstGeom>
      </xdr:spPr>
    </xdr:pic>
    <xdr:clientData/>
  </xdr:twoCellAnchor>
  <xdr:twoCellAnchor editAs="oneCell">
    <xdr:from>
      <xdr:col>6</xdr:col>
      <xdr:colOff>571527</xdr:colOff>
      <xdr:row>68</xdr:row>
      <xdr:rowOff>8267</xdr:rowOff>
    </xdr:from>
    <xdr:to>
      <xdr:col>8</xdr:col>
      <xdr:colOff>28575</xdr:colOff>
      <xdr:row>72</xdr:row>
      <xdr:rowOff>224873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91127" y="11533517"/>
          <a:ext cx="1314423" cy="930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557893</xdr:colOff>
      <xdr:row>1</xdr:row>
      <xdr:rowOff>101668</xdr:rowOff>
    </xdr:to>
    <xdr:pic>
      <xdr:nvPicPr>
        <xdr:cNvPr id="2" name="1 Imagen" descr="DOL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57893" cy="498543"/>
        </a:xfrm>
        <a:prstGeom prst="rect">
          <a:avLst/>
        </a:prstGeom>
      </xdr:spPr>
    </xdr:pic>
    <xdr:clientData/>
  </xdr:twoCellAnchor>
  <xdr:twoCellAnchor editAs="oneCell">
    <xdr:from>
      <xdr:col>6</xdr:col>
      <xdr:colOff>198369</xdr:colOff>
      <xdr:row>0</xdr:row>
      <xdr:rowOff>0</xdr:rowOff>
    </xdr:from>
    <xdr:to>
      <xdr:col>8</xdr:col>
      <xdr:colOff>257679</xdr:colOff>
      <xdr:row>1</xdr:row>
      <xdr:rowOff>79375</xdr:rowOff>
    </xdr:to>
    <xdr:pic>
      <xdr:nvPicPr>
        <xdr:cNvPr id="3" name="2 Imagen" descr="Arkay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10661" y="0"/>
          <a:ext cx="958893" cy="476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204107</xdr:colOff>
      <xdr:row>0</xdr:row>
      <xdr:rowOff>68035</xdr:rowOff>
    </xdr:from>
    <xdr:to>
      <xdr:col>8</xdr:col>
      <xdr:colOff>713964</xdr:colOff>
      <xdr:row>1</xdr:row>
      <xdr:rowOff>149678</xdr:rowOff>
    </xdr:to>
    <xdr:pic>
      <xdr:nvPicPr>
        <xdr:cNvPr id="4" name="3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42214" y="68035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54429</xdr:rowOff>
    </xdr:from>
    <xdr:to>
      <xdr:col>0</xdr:col>
      <xdr:colOff>653143</xdr:colOff>
      <xdr:row>1</xdr:row>
      <xdr:rowOff>158365</xdr:rowOff>
    </xdr:to>
    <xdr:pic>
      <xdr:nvPicPr>
        <xdr:cNvPr id="5" name="4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0" y="54429"/>
          <a:ext cx="557893" cy="4985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258542</xdr:colOff>
      <xdr:row>0</xdr:row>
      <xdr:rowOff>0</xdr:rowOff>
    </xdr:from>
    <xdr:to>
      <xdr:col>8</xdr:col>
      <xdr:colOff>319364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93185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81642</xdr:colOff>
      <xdr:row>0</xdr:row>
      <xdr:rowOff>54428</xdr:rowOff>
    </xdr:from>
    <xdr:to>
      <xdr:col>0</xdr:col>
      <xdr:colOff>639535</xdr:colOff>
      <xdr:row>1</xdr:row>
      <xdr:rowOff>158364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642" y="54428"/>
          <a:ext cx="557893" cy="4985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231324</xdr:colOff>
      <xdr:row>0</xdr:row>
      <xdr:rowOff>0</xdr:rowOff>
    </xdr:from>
    <xdr:to>
      <xdr:col>6</xdr:col>
      <xdr:colOff>741181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70074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68035</xdr:rowOff>
    </xdr:from>
    <xdr:to>
      <xdr:col>0</xdr:col>
      <xdr:colOff>585107</xdr:colOff>
      <xdr:row>1</xdr:row>
      <xdr:rowOff>171971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68035"/>
          <a:ext cx="557893" cy="4985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244931</xdr:colOff>
      <xdr:row>0</xdr:row>
      <xdr:rowOff>68035</xdr:rowOff>
    </xdr:from>
    <xdr:to>
      <xdr:col>6</xdr:col>
      <xdr:colOff>754788</xdr:colOff>
      <xdr:row>1</xdr:row>
      <xdr:rowOff>149678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51074" y="68035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95249</xdr:colOff>
      <xdr:row>0</xdr:row>
      <xdr:rowOff>81642</xdr:rowOff>
    </xdr:from>
    <xdr:to>
      <xdr:col>0</xdr:col>
      <xdr:colOff>653142</xdr:colOff>
      <xdr:row>1</xdr:row>
      <xdr:rowOff>185578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49" y="81642"/>
          <a:ext cx="557893" cy="4985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244930</xdr:colOff>
      <xdr:row>0</xdr:row>
      <xdr:rowOff>54428</xdr:rowOff>
    </xdr:from>
    <xdr:to>
      <xdr:col>6</xdr:col>
      <xdr:colOff>754788</xdr:colOff>
      <xdr:row>1</xdr:row>
      <xdr:rowOff>136071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51716" y="54428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40821</xdr:colOff>
      <xdr:row>0</xdr:row>
      <xdr:rowOff>95249</xdr:rowOff>
    </xdr:from>
    <xdr:to>
      <xdr:col>0</xdr:col>
      <xdr:colOff>598714</xdr:colOff>
      <xdr:row>1</xdr:row>
      <xdr:rowOff>199185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821" y="95249"/>
          <a:ext cx="557893" cy="4985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204110</xdr:colOff>
      <xdr:row>0</xdr:row>
      <xdr:rowOff>0</xdr:rowOff>
    </xdr:from>
    <xdr:to>
      <xdr:col>6</xdr:col>
      <xdr:colOff>713967</xdr:colOff>
      <xdr:row>1</xdr:row>
      <xdr:rowOff>81643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2860" y="0"/>
          <a:ext cx="958893" cy="476250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</xdr:colOff>
      <xdr:row>0</xdr:row>
      <xdr:rowOff>40821</xdr:rowOff>
    </xdr:from>
    <xdr:to>
      <xdr:col>0</xdr:col>
      <xdr:colOff>585107</xdr:colOff>
      <xdr:row>1</xdr:row>
      <xdr:rowOff>144757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7214" y="40821"/>
          <a:ext cx="557893" cy="4985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2857502</xdr:colOff>
      <xdr:row>34</xdr:row>
      <xdr:rowOff>244927</xdr:rowOff>
    </xdr:from>
    <xdr:to>
      <xdr:col>4</xdr:col>
      <xdr:colOff>40185</xdr:colOff>
      <xdr:row>38</xdr:row>
      <xdr:rowOff>231320</xdr:rowOff>
    </xdr:to>
    <xdr:pic>
      <xdr:nvPicPr>
        <xdr:cNvPr id="2" name="1 Imagen" descr="Arkay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2" y="9252856"/>
          <a:ext cx="1945183" cy="96610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35</xdr:row>
      <xdr:rowOff>2</xdr:rowOff>
    </xdr:from>
    <xdr:to>
      <xdr:col>0</xdr:col>
      <xdr:colOff>1673679</xdr:colOff>
      <xdr:row>40</xdr:row>
      <xdr:rowOff>100753</xdr:rowOff>
    </xdr:to>
    <xdr:pic>
      <xdr:nvPicPr>
        <xdr:cNvPr id="3" name="2 Imagen" descr="DOL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90501" y="9252859"/>
          <a:ext cx="1483178" cy="13253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206" t="s">
        <v>71</v>
      </c>
      <c r="B1" s="206"/>
      <c r="C1" s="206"/>
      <c r="D1" s="206"/>
      <c r="E1" s="206"/>
      <c r="F1" s="206"/>
      <c r="G1" s="206"/>
      <c r="H1" s="206"/>
    </row>
    <row r="2" spans="1:11" ht="23.25">
      <c r="A2" s="210" t="s">
        <v>72</v>
      </c>
      <c r="B2" s="210"/>
      <c r="C2" s="210"/>
      <c r="D2" s="210"/>
      <c r="E2" s="210"/>
      <c r="F2" s="210"/>
      <c r="G2" s="210"/>
      <c r="H2" s="210"/>
    </row>
    <row r="3" spans="1:11" ht="19.5">
      <c r="A3" s="207" t="s">
        <v>7</v>
      </c>
      <c r="B3" s="207"/>
      <c r="C3" s="207"/>
      <c r="D3" s="207"/>
      <c r="E3" s="207"/>
      <c r="F3" s="207"/>
      <c r="G3" s="207"/>
      <c r="H3" s="207"/>
    </row>
    <row r="4" spans="1:11" ht="26.25">
      <c r="A4" s="208" t="s">
        <v>73</v>
      </c>
      <c r="B4" s="208"/>
      <c r="C4" s="208"/>
      <c r="D4" s="208"/>
      <c r="E4" s="208"/>
      <c r="F4" s="208"/>
      <c r="G4" s="208"/>
      <c r="H4" s="208"/>
    </row>
    <row r="5" spans="1:11" ht="19.5">
      <c r="A5" s="209" t="s">
        <v>23</v>
      </c>
      <c r="B5" s="209"/>
      <c r="C5" s="209"/>
      <c r="D5" s="209"/>
      <c r="E5" s="209"/>
      <c r="F5" s="209"/>
      <c r="G5" s="209"/>
      <c r="H5" s="209"/>
    </row>
    <row r="6" spans="1:11" ht="19.5">
      <c r="A6" s="202" t="s">
        <v>74</v>
      </c>
      <c r="B6" s="202"/>
      <c r="C6" s="202"/>
      <c r="D6" s="202"/>
      <c r="E6" s="202"/>
      <c r="F6" s="202"/>
      <c r="G6" s="202"/>
      <c r="H6" s="202"/>
    </row>
    <row r="7" spans="1:11" ht="19.5" thickBot="1">
      <c r="A7" s="2"/>
    </row>
    <row r="8" spans="1:11" ht="19.5" thickBot="1">
      <c r="A8" s="203" t="s">
        <v>38</v>
      </c>
      <c r="B8" s="204"/>
      <c r="C8" s="204"/>
      <c r="D8" s="204"/>
      <c r="E8" s="204"/>
      <c r="F8" s="204"/>
      <c r="G8" s="204"/>
      <c r="H8" s="205"/>
    </row>
    <row r="9" spans="1:11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</row>
    <row r="10" spans="1:11" ht="20.25" thickBot="1">
      <c r="A10" s="96" t="s">
        <v>115</v>
      </c>
      <c r="B10" s="97" t="s">
        <v>217</v>
      </c>
      <c r="C10" s="98">
        <v>37164</v>
      </c>
      <c r="D10" s="99">
        <v>-3</v>
      </c>
      <c r="E10" s="100">
        <v>38</v>
      </c>
      <c r="F10" s="101">
        <v>34</v>
      </c>
      <c r="G10" s="269">
        <f>SUM(E10:F10)</f>
        <v>72</v>
      </c>
      <c r="H10" s="103">
        <f>SUM(G10-D10)</f>
        <v>75</v>
      </c>
      <c r="I10" s="23" t="s">
        <v>15</v>
      </c>
      <c r="K10" s="20">
        <f t="shared" ref="K10:K17" si="0">(F10-D10*0.5)</f>
        <v>35.5</v>
      </c>
    </row>
    <row r="11" spans="1:11" ht="20.25" thickBot="1">
      <c r="A11" s="96" t="s">
        <v>112</v>
      </c>
      <c r="B11" s="97" t="s">
        <v>219</v>
      </c>
      <c r="C11" s="98">
        <v>37347</v>
      </c>
      <c r="D11" s="99">
        <v>-1</v>
      </c>
      <c r="E11" s="100">
        <v>37</v>
      </c>
      <c r="F11" s="101">
        <v>41</v>
      </c>
      <c r="G11" s="269">
        <f>SUM(E11:F11)</f>
        <v>78</v>
      </c>
      <c r="H11" s="103">
        <f>SUM(G11-D11)</f>
        <v>79</v>
      </c>
      <c r="I11" s="23" t="s">
        <v>16</v>
      </c>
      <c r="K11" s="20">
        <f t="shared" si="0"/>
        <v>41.5</v>
      </c>
    </row>
    <row r="12" spans="1:11" ht="20.25" thickBot="1">
      <c r="A12" s="96" t="s">
        <v>101</v>
      </c>
      <c r="B12" s="97" t="s">
        <v>217</v>
      </c>
      <c r="C12" s="98">
        <v>36928</v>
      </c>
      <c r="D12" s="99">
        <v>5</v>
      </c>
      <c r="E12" s="100">
        <v>42</v>
      </c>
      <c r="F12" s="101">
        <v>42</v>
      </c>
      <c r="G12" s="102">
        <f>SUM(E12:F12)</f>
        <v>84</v>
      </c>
      <c r="H12" s="268">
        <f>SUM(G12-D12)</f>
        <v>79</v>
      </c>
      <c r="I12" s="27" t="s">
        <v>17</v>
      </c>
      <c r="K12" s="20">
        <f t="shared" si="0"/>
        <v>39.5</v>
      </c>
    </row>
    <row r="13" spans="1:11" ht="19.5">
      <c r="A13" s="96" t="s">
        <v>103</v>
      </c>
      <c r="B13" s="97" t="s">
        <v>216</v>
      </c>
      <c r="C13" s="98">
        <v>36417</v>
      </c>
      <c r="D13" s="99">
        <v>4</v>
      </c>
      <c r="E13" s="100">
        <v>40</v>
      </c>
      <c r="F13" s="101">
        <v>44</v>
      </c>
      <c r="G13" s="102">
        <f>SUM(E13:F13)</f>
        <v>84</v>
      </c>
      <c r="H13" s="103">
        <f>SUM(G13-D13)</f>
        <v>80</v>
      </c>
      <c r="K13" s="20">
        <f t="shared" si="0"/>
        <v>42</v>
      </c>
    </row>
    <row r="14" spans="1:11" ht="19.5">
      <c r="A14" s="96" t="s">
        <v>104</v>
      </c>
      <c r="B14" s="97" t="s">
        <v>63</v>
      </c>
      <c r="C14" s="98">
        <v>37110</v>
      </c>
      <c r="D14" s="99">
        <v>4</v>
      </c>
      <c r="E14" s="100">
        <v>44</v>
      </c>
      <c r="F14" s="101">
        <v>42</v>
      </c>
      <c r="G14" s="102">
        <f>SUM(E14:F14)</f>
        <v>86</v>
      </c>
      <c r="H14" s="103">
        <f>SUM(G14-D14)</f>
        <v>82</v>
      </c>
      <c r="K14" s="20">
        <f t="shared" si="0"/>
        <v>40</v>
      </c>
    </row>
    <row r="15" spans="1:11" ht="20.25" thickBot="1">
      <c r="A15" s="96" t="s">
        <v>106</v>
      </c>
      <c r="B15" s="97" t="s">
        <v>216</v>
      </c>
      <c r="C15" s="98">
        <v>37079</v>
      </c>
      <c r="D15" s="99">
        <v>2</v>
      </c>
      <c r="E15" s="100">
        <v>41</v>
      </c>
      <c r="F15" s="101">
        <v>46</v>
      </c>
      <c r="G15" s="102">
        <f>SUM(E15:F15)</f>
        <v>87</v>
      </c>
      <c r="H15" s="103">
        <f>SUM(G15-D15)</f>
        <v>85</v>
      </c>
      <c r="K15" s="20">
        <f t="shared" si="0"/>
        <v>45</v>
      </c>
    </row>
    <row r="16" spans="1:11" ht="20.25" thickBot="1">
      <c r="A16" s="96" t="s">
        <v>97</v>
      </c>
      <c r="B16" s="97" t="s">
        <v>218</v>
      </c>
      <c r="C16" s="98">
        <v>37346</v>
      </c>
      <c r="D16" s="99">
        <v>8</v>
      </c>
      <c r="E16" s="100">
        <v>43</v>
      </c>
      <c r="F16" s="101">
        <v>45</v>
      </c>
      <c r="G16" s="102">
        <f>SUM(E16:F16)</f>
        <v>88</v>
      </c>
      <c r="H16" s="268">
        <f>SUM(G16-D16)</f>
        <v>80</v>
      </c>
      <c r="I16" s="27" t="s">
        <v>18</v>
      </c>
      <c r="K16" s="278">
        <f t="shared" si="0"/>
        <v>41</v>
      </c>
    </row>
    <row r="17" spans="1:11" ht="20.25" thickBot="1">
      <c r="A17" s="194" t="s">
        <v>96</v>
      </c>
      <c r="B17" s="195" t="s">
        <v>217</v>
      </c>
      <c r="C17" s="196">
        <v>37238</v>
      </c>
      <c r="D17" s="197">
        <v>8</v>
      </c>
      <c r="E17" s="92">
        <v>50</v>
      </c>
      <c r="F17" s="198">
        <v>50</v>
      </c>
      <c r="G17" s="93">
        <f>SUM(E17:F17)</f>
        <v>100</v>
      </c>
      <c r="H17" s="199">
        <f>SUM(G17-D17)</f>
        <v>92</v>
      </c>
      <c r="K17" s="20">
        <f t="shared" si="0"/>
        <v>46</v>
      </c>
    </row>
  </sheetData>
  <sortState ref="A10:H17">
    <sortCondition ref="G10:G17"/>
    <sortCondition ref="F10:F17"/>
    <sortCondition ref="E10:E17"/>
  </sortState>
  <mergeCells count="7"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9" customWidth="1"/>
    <col min="2" max="2" width="13.140625" style="9" bestFit="1" customWidth="1"/>
    <col min="3" max="3" width="11.140625" style="26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3.140625" style="9" bestFit="1" customWidth="1"/>
    <col min="10" max="10" width="4.42578125" style="9" bestFit="1" customWidth="1"/>
    <col min="11" max="16384" width="11.42578125" style="9"/>
  </cols>
  <sheetData>
    <row r="1" spans="1:10">
      <c r="A1" s="227" t="str">
        <f>JUV!A1</f>
        <v>COSTA ESMERALDA</v>
      </c>
      <c r="B1" s="227"/>
      <c r="C1" s="227"/>
      <c r="D1" s="227"/>
      <c r="E1" s="227"/>
      <c r="F1" s="227"/>
      <c r="G1" s="227"/>
      <c r="H1" s="227"/>
      <c r="I1" s="10"/>
      <c r="J1" s="35"/>
    </row>
    <row r="2" spans="1:10">
      <c r="A2" s="234" t="str">
        <f>JUV!A2</f>
        <v>Golf &amp; Links</v>
      </c>
      <c r="B2" s="234"/>
      <c r="C2" s="234"/>
      <c r="D2" s="234"/>
      <c r="E2" s="234"/>
      <c r="F2" s="234"/>
      <c r="G2" s="234"/>
      <c r="H2" s="234"/>
      <c r="I2" s="10"/>
      <c r="J2" s="35"/>
    </row>
    <row r="3" spans="1:10">
      <c r="A3" s="227" t="s">
        <v>7</v>
      </c>
      <c r="B3" s="227"/>
      <c r="C3" s="227"/>
      <c r="D3" s="227"/>
      <c r="E3" s="227"/>
      <c r="F3" s="227"/>
      <c r="G3" s="227"/>
      <c r="H3" s="227"/>
      <c r="I3" s="10"/>
      <c r="J3" s="35"/>
    </row>
    <row r="4" spans="1:10">
      <c r="A4" s="235" t="s">
        <v>11</v>
      </c>
      <c r="B4" s="235"/>
      <c r="C4" s="235"/>
      <c r="D4" s="235"/>
      <c r="E4" s="235"/>
      <c r="F4" s="235"/>
      <c r="G4" s="235"/>
      <c r="H4" s="235"/>
      <c r="I4" s="10"/>
      <c r="J4" s="35"/>
    </row>
    <row r="5" spans="1:10">
      <c r="A5" s="227" t="str">
        <f>JUV!A5</f>
        <v>DOS VUELTAS DE 9 HOYOS MEDAL PLAY</v>
      </c>
      <c r="B5" s="227"/>
      <c r="C5" s="227"/>
      <c r="D5" s="227"/>
      <c r="E5" s="227"/>
      <c r="F5" s="227"/>
      <c r="G5" s="227"/>
      <c r="H5" s="227"/>
      <c r="I5" s="10"/>
      <c r="J5" s="35"/>
    </row>
    <row r="6" spans="1:10" ht="20.25" thickBot="1">
      <c r="A6" s="227" t="str">
        <f>JUV!A6</f>
        <v>DOMINGO 04 DE SEPTIEMBRE DE 2022</v>
      </c>
      <c r="B6" s="227"/>
      <c r="C6" s="227"/>
      <c r="D6" s="227"/>
      <c r="E6" s="227"/>
      <c r="F6" s="227"/>
      <c r="G6" s="227"/>
      <c r="H6" s="227"/>
      <c r="I6" s="10"/>
      <c r="J6" s="35"/>
    </row>
    <row r="7" spans="1:10" ht="20.25" hidden="1" thickBot="1">
      <c r="A7" s="228" t="e">
        <f>JUV!#REF!</f>
        <v>#REF!</v>
      </c>
      <c r="B7" s="229"/>
      <c r="C7" s="229"/>
      <c r="D7" s="229"/>
      <c r="E7" s="229"/>
      <c r="F7" s="229"/>
      <c r="G7" s="229"/>
      <c r="H7" s="230"/>
      <c r="I7" s="10"/>
      <c r="J7" s="35"/>
    </row>
    <row r="8" spans="1:10" ht="20.25" hidden="1" thickBot="1">
      <c r="A8" s="4" t="s">
        <v>6</v>
      </c>
      <c r="B8" s="11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5"/>
    </row>
    <row r="9" spans="1:10" ht="20.100000000000001" hidden="1" customHeight="1" thickBot="1">
      <c r="A9" s="14" t="e">
        <f>JUV!#REF!</f>
        <v>#REF!</v>
      </c>
      <c r="B9" s="19" t="e">
        <f>JUV!#REF!</f>
        <v>#REF!</v>
      </c>
      <c r="C9" s="25" t="e">
        <f>JUV!#REF!</f>
        <v>#REF!</v>
      </c>
      <c r="D9" s="20" t="e">
        <f>JUV!#REF!</f>
        <v>#REF!</v>
      </c>
      <c r="E9" s="20" t="e">
        <f>JUV!#REF!</f>
        <v>#REF!</v>
      </c>
      <c r="F9" s="20" t="e">
        <f>JUV!#REF!</f>
        <v>#REF!</v>
      </c>
      <c r="G9" s="20" t="e">
        <f>JUV!#REF!</f>
        <v>#REF!</v>
      </c>
      <c r="H9" s="28" t="s">
        <v>10</v>
      </c>
      <c r="I9" s="11" t="s">
        <v>15</v>
      </c>
      <c r="J9" s="35"/>
    </row>
    <row r="10" spans="1:10" ht="20.100000000000001" hidden="1" customHeight="1" thickBot="1">
      <c r="A10" s="14" t="e">
        <f>JUV!#REF!</f>
        <v>#REF!</v>
      </c>
      <c r="B10" s="19" t="e">
        <f>JUV!#REF!</f>
        <v>#REF!</v>
      </c>
      <c r="C10" s="25" t="e">
        <f>JUV!#REF!</f>
        <v>#REF!</v>
      </c>
      <c r="D10" s="20" t="e">
        <f>JUV!#REF!</f>
        <v>#REF!</v>
      </c>
      <c r="E10" s="20" t="e">
        <f>JUV!#REF!</f>
        <v>#REF!</v>
      </c>
      <c r="F10" s="20" t="e">
        <f>JUV!#REF!</f>
        <v>#REF!</v>
      </c>
      <c r="G10" s="20" t="e">
        <f>JUV!#REF!</f>
        <v>#REF!</v>
      </c>
      <c r="H10" s="28" t="s">
        <v>10</v>
      </c>
      <c r="I10" s="11" t="s">
        <v>16</v>
      </c>
      <c r="J10" s="35"/>
    </row>
    <row r="11" spans="1:10" ht="20.100000000000001" hidden="1" customHeight="1" thickBot="1">
      <c r="A11" s="14"/>
      <c r="B11" s="19"/>
      <c r="C11" s="25"/>
      <c r="D11" s="20"/>
      <c r="E11" s="20"/>
      <c r="F11" s="20"/>
      <c r="G11" s="31">
        <f>SUM(E11:F11)</f>
        <v>0</v>
      </c>
      <c r="H11" s="28">
        <f>SUM(G11-D11)</f>
        <v>0</v>
      </c>
      <c r="I11" s="11" t="s">
        <v>17</v>
      </c>
      <c r="J11" s="35"/>
    </row>
    <row r="12" spans="1:10" ht="20.100000000000001" hidden="1" customHeight="1" thickBot="1">
      <c r="A12" s="14"/>
      <c r="B12" s="19"/>
      <c r="C12" s="25"/>
      <c r="D12" s="20"/>
      <c r="E12" s="20"/>
      <c r="F12" s="20"/>
      <c r="G12" s="31">
        <f>SUM(E12:F12)</f>
        <v>0</v>
      </c>
      <c r="H12" s="28">
        <f>SUM(G12-D12)</f>
        <v>0</v>
      </c>
      <c r="I12" s="11" t="s">
        <v>18</v>
      </c>
      <c r="J12" s="35"/>
    </row>
    <row r="13" spans="1:10" ht="20.25" thickBot="1">
      <c r="A13" s="228" t="str">
        <f>JUV!A8</f>
        <v>CABALLEROS JUVENILES (Clases 97- 98- 99- 00 - 01 - 02 y 03)</v>
      </c>
      <c r="B13" s="229"/>
      <c r="C13" s="229"/>
      <c r="D13" s="229"/>
      <c r="E13" s="229"/>
      <c r="F13" s="229"/>
      <c r="G13" s="229"/>
      <c r="H13" s="230"/>
      <c r="I13" s="1"/>
      <c r="J13" s="35"/>
    </row>
    <row r="14" spans="1:10" ht="20.25" thickBot="1">
      <c r="A14" s="4" t="s">
        <v>0</v>
      </c>
      <c r="B14" s="11" t="s">
        <v>9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0"/>
      <c r="J14" s="35"/>
    </row>
    <row r="15" spans="1:10" ht="20.100000000000001" customHeight="1" thickBot="1">
      <c r="A15" s="14" t="str">
        <f>JUV!A10</f>
        <v>ACUÑA TOBIAS</v>
      </c>
      <c r="B15" s="19" t="str">
        <f>JUV!B10</f>
        <v>EVTCG</v>
      </c>
      <c r="C15" s="25">
        <f>JUV!C10</f>
        <v>37164</v>
      </c>
      <c r="D15" s="20">
        <f>JUV!D10</f>
        <v>-3</v>
      </c>
      <c r="E15" s="20">
        <f>JUV!E10</f>
        <v>38</v>
      </c>
      <c r="F15" s="20">
        <f>JUV!F10</f>
        <v>34</v>
      </c>
      <c r="G15" s="20">
        <f>JUV!G10</f>
        <v>72</v>
      </c>
      <c r="H15" s="28" t="s">
        <v>10</v>
      </c>
      <c r="I15" s="11" t="s">
        <v>15</v>
      </c>
      <c r="J15" s="35"/>
    </row>
    <row r="16" spans="1:10" ht="20.100000000000001" customHeight="1" thickBot="1">
      <c r="A16" s="14" t="str">
        <f>JUV!A11</f>
        <v>BILBAO FRANCISCO EUGENIO</v>
      </c>
      <c r="B16" s="19" t="str">
        <f>JUV!B11</f>
        <v>CMDP</v>
      </c>
      <c r="C16" s="25">
        <f>JUV!C11</f>
        <v>37347</v>
      </c>
      <c r="D16" s="20">
        <f>JUV!D11</f>
        <v>-1</v>
      </c>
      <c r="E16" s="20">
        <f>JUV!E11</f>
        <v>37</v>
      </c>
      <c r="F16" s="20">
        <f>JUV!F11</f>
        <v>41</v>
      </c>
      <c r="G16" s="20">
        <f>JUV!G11</f>
        <v>78</v>
      </c>
      <c r="H16" s="28" t="s">
        <v>10</v>
      </c>
      <c r="I16" s="11" t="s">
        <v>16</v>
      </c>
      <c r="J16" s="35"/>
    </row>
    <row r="17" spans="1:10" ht="20.100000000000001" customHeight="1" thickBot="1">
      <c r="A17" s="14" t="s">
        <v>101</v>
      </c>
      <c r="B17" s="19" t="s">
        <v>217</v>
      </c>
      <c r="C17" s="25">
        <v>36928</v>
      </c>
      <c r="D17" s="20">
        <v>5</v>
      </c>
      <c r="E17" s="20">
        <v>42</v>
      </c>
      <c r="F17" s="20">
        <v>42</v>
      </c>
      <c r="G17" s="20">
        <f>SUM(E17:F17)</f>
        <v>84</v>
      </c>
      <c r="H17" s="28">
        <f>SUM(G17-D17)</f>
        <v>79</v>
      </c>
      <c r="I17" s="11" t="s">
        <v>17</v>
      </c>
      <c r="J17" s="35"/>
    </row>
    <row r="18" spans="1:10" ht="20.100000000000001" customHeight="1" thickBot="1">
      <c r="A18" s="14" t="s">
        <v>97</v>
      </c>
      <c r="B18" s="19" t="s">
        <v>218</v>
      </c>
      <c r="C18" s="25">
        <v>37346</v>
      </c>
      <c r="D18" s="20">
        <v>8</v>
      </c>
      <c r="E18" s="20">
        <v>43</v>
      </c>
      <c r="F18" s="20">
        <v>45</v>
      </c>
      <c r="G18" s="20">
        <f>SUM(E18:F18)</f>
        <v>88</v>
      </c>
      <c r="H18" s="28">
        <f>SUM(G18-D18)</f>
        <v>80</v>
      </c>
      <c r="I18" s="11" t="s">
        <v>18</v>
      </c>
      <c r="J18" s="35"/>
    </row>
    <row r="19" spans="1:10" ht="20.25" hidden="1" thickBot="1">
      <c r="A19" s="228" t="e">
        <f>JUV!#REF!</f>
        <v>#REF!</v>
      </c>
      <c r="B19" s="229"/>
      <c r="C19" s="229"/>
      <c r="D19" s="229"/>
      <c r="E19" s="229"/>
      <c r="F19" s="229"/>
      <c r="G19" s="229"/>
      <c r="H19" s="230"/>
      <c r="I19" s="1"/>
      <c r="J19" s="35"/>
    </row>
    <row r="20" spans="1:10" ht="20.25" hidden="1" thickBot="1">
      <c r="A20" s="4" t="s">
        <v>6</v>
      </c>
      <c r="B20" s="11" t="s">
        <v>9</v>
      </c>
      <c r="C20" s="24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0"/>
      <c r="J20" s="35"/>
    </row>
    <row r="21" spans="1:10" ht="20.100000000000001" hidden="1" customHeight="1" thickBot="1">
      <c r="A21" s="14" t="e">
        <f>JUV!#REF!</f>
        <v>#REF!</v>
      </c>
      <c r="B21" s="19" t="e">
        <f>JUV!#REF!</f>
        <v>#REF!</v>
      </c>
      <c r="C21" s="25" t="e">
        <f>JUV!#REF!</f>
        <v>#REF!</v>
      </c>
      <c r="D21" s="20" t="e">
        <f>JUV!#REF!</f>
        <v>#REF!</v>
      </c>
      <c r="E21" s="20" t="e">
        <f>JUV!#REF!</f>
        <v>#REF!</v>
      </c>
      <c r="F21" s="20" t="e">
        <f>JUV!#REF!</f>
        <v>#REF!</v>
      </c>
      <c r="G21" s="20" t="e">
        <f>JUV!#REF!</f>
        <v>#REF!</v>
      </c>
      <c r="H21" s="28" t="s">
        <v>10</v>
      </c>
      <c r="I21" s="11" t="s">
        <v>15</v>
      </c>
      <c r="J21" s="35"/>
    </row>
    <row r="22" spans="1:10" ht="20.100000000000001" hidden="1" customHeight="1" thickBot="1">
      <c r="A22" s="14" t="e">
        <f>JUV!#REF!</f>
        <v>#REF!</v>
      </c>
      <c r="B22" s="19" t="e">
        <f>JUV!#REF!</f>
        <v>#REF!</v>
      </c>
      <c r="C22" s="25" t="e">
        <f>JUV!#REF!</f>
        <v>#REF!</v>
      </c>
      <c r="D22" s="20" t="e">
        <f>JUV!#REF!</f>
        <v>#REF!</v>
      </c>
      <c r="E22" s="20" t="e">
        <f>JUV!#REF!</f>
        <v>#REF!</v>
      </c>
      <c r="F22" s="20" t="e">
        <f>JUV!#REF!</f>
        <v>#REF!</v>
      </c>
      <c r="G22" s="20" t="e">
        <f>JUV!#REF!</f>
        <v>#REF!</v>
      </c>
      <c r="H22" s="28" t="s">
        <v>10</v>
      </c>
      <c r="I22" s="11" t="s">
        <v>16</v>
      </c>
      <c r="J22" s="35"/>
    </row>
    <row r="23" spans="1:10" ht="20.100000000000001" hidden="1" customHeight="1" thickBot="1">
      <c r="A23" s="14" t="e">
        <f>JUV!#REF!</f>
        <v>#REF!</v>
      </c>
      <c r="B23" s="19" t="e">
        <f>JUV!#REF!</f>
        <v>#REF!</v>
      </c>
      <c r="C23" s="25" t="e">
        <f>JUV!#REF!</f>
        <v>#REF!</v>
      </c>
      <c r="D23" s="20" t="e">
        <f>JUV!#REF!</f>
        <v>#REF!</v>
      </c>
      <c r="E23" s="20" t="e">
        <f>JUV!#REF!</f>
        <v>#REF!</v>
      </c>
      <c r="F23" s="20" t="e">
        <f>JUV!#REF!</f>
        <v>#REF!</v>
      </c>
      <c r="G23" s="20" t="e">
        <f>JUV!#REF!</f>
        <v>#REF!</v>
      </c>
      <c r="H23" s="28" t="e">
        <f>SUM(G23-D23)</f>
        <v>#REF!</v>
      </c>
      <c r="I23" s="11" t="s">
        <v>17</v>
      </c>
      <c r="J23" s="35"/>
    </row>
    <row r="24" spans="1:10" ht="20.100000000000001" hidden="1" customHeight="1" thickBot="1">
      <c r="A24" s="14" t="e">
        <f>JUV!#REF!</f>
        <v>#REF!</v>
      </c>
      <c r="B24" s="19" t="e">
        <f>JUV!#REF!</f>
        <v>#REF!</v>
      </c>
      <c r="C24" s="25" t="e">
        <f>JUV!#REF!</f>
        <v>#REF!</v>
      </c>
      <c r="D24" s="20" t="e">
        <f>JUV!#REF!</f>
        <v>#REF!</v>
      </c>
      <c r="E24" s="20" t="e">
        <f>JUV!#REF!</f>
        <v>#REF!</v>
      </c>
      <c r="F24" s="20" t="e">
        <f>JUV!#REF!</f>
        <v>#REF!</v>
      </c>
      <c r="G24" s="20" t="e">
        <f>JUV!#REF!</f>
        <v>#REF!</v>
      </c>
      <c r="H24" s="28" t="e">
        <f>SUM(G24-D24)</f>
        <v>#REF!</v>
      </c>
      <c r="I24" s="11" t="s">
        <v>18</v>
      </c>
      <c r="J24" s="35"/>
    </row>
    <row r="25" spans="1:10" ht="20.25" thickBot="1">
      <c r="A25" s="228" t="str">
        <f>'M 18'!A8</f>
        <v>CABALLEROS MENORES (Clases 04 - 05 y 06)</v>
      </c>
      <c r="B25" s="229"/>
      <c r="C25" s="229"/>
      <c r="D25" s="229"/>
      <c r="E25" s="229"/>
      <c r="F25" s="229"/>
      <c r="G25" s="229"/>
      <c r="H25" s="230"/>
      <c r="I25" s="1"/>
      <c r="J25" s="35"/>
    </row>
    <row r="26" spans="1:10" ht="20.25" thickBot="1">
      <c r="A26" s="4" t="s">
        <v>0</v>
      </c>
      <c r="B26" s="11" t="s">
        <v>9</v>
      </c>
      <c r="C26" s="24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0"/>
      <c r="J26" s="35"/>
    </row>
    <row r="27" spans="1:10" ht="20.100000000000001" customHeight="1" thickBot="1">
      <c r="A27" s="14" t="str">
        <f>'M 18'!A10</f>
        <v>REPETTO JUAN CRUZ</v>
      </c>
      <c r="B27" s="19" t="str">
        <f>'M 18'!B10</f>
        <v>TGC</v>
      </c>
      <c r="C27" s="25">
        <f>'M 18'!C10</f>
        <v>38888</v>
      </c>
      <c r="D27" s="20">
        <f>'M 18'!D10</f>
        <v>0</v>
      </c>
      <c r="E27" s="20">
        <f>'M 18'!E10</f>
        <v>39</v>
      </c>
      <c r="F27" s="20">
        <f>'M 18'!F10</f>
        <v>39</v>
      </c>
      <c r="G27" s="20">
        <f>'M 18'!G10</f>
        <v>78</v>
      </c>
      <c r="H27" s="28" t="s">
        <v>10</v>
      </c>
      <c r="I27" s="11" t="s">
        <v>15</v>
      </c>
      <c r="J27" s="35"/>
    </row>
    <row r="28" spans="1:10" ht="20.100000000000001" customHeight="1" thickBot="1">
      <c r="A28" s="14" t="str">
        <f>'M 18'!A11</f>
        <v>BERCHOT TOMAS</v>
      </c>
      <c r="B28" s="19" t="str">
        <f>'M 18'!B11</f>
        <v>MDPGC</v>
      </c>
      <c r="C28" s="25">
        <f>'M 18'!C11</f>
        <v>38884</v>
      </c>
      <c r="D28" s="20">
        <f>'M 18'!D11</f>
        <v>-2</v>
      </c>
      <c r="E28" s="20">
        <f>'M 18'!E11</f>
        <v>38</v>
      </c>
      <c r="F28" s="20">
        <f>'M 18'!F11</f>
        <v>40</v>
      </c>
      <c r="G28" s="20">
        <f>'M 18'!G11</f>
        <v>78</v>
      </c>
      <c r="H28" s="28" t="s">
        <v>10</v>
      </c>
      <c r="I28" s="11" t="s">
        <v>16</v>
      </c>
      <c r="J28" s="35"/>
    </row>
    <row r="29" spans="1:10" ht="20.100000000000001" customHeight="1" thickBot="1">
      <c r="A29" s="14" t="s">
        <v>93</v>
      </c>
      <c r="B29" s="19" t="s">
        <v>63</v>
      </c>
      <c r="C29" s="25">
        <v>38079</v>
      </c>
      <c r="D29" s="20">
        <v>11</v>
      </c>
      <c r="E29" s="20">
        <v>39</v>
      </c>
      <c r="F29" s="20">
        <v>47</v>
      </c>
      <c r="G29" s="20">
        <f>SUM(E29:F29)</f>
        <v>86</v>
      </c>
      <c r="H29" s="28">
        <f>SUM(G29-D29)</f>
        <v>75</v>
      </c>
      <c r="I29" s="11" t="s">
        <v>17</v>
      </c>
      <c r="J29" s="35"/>
    </row>
    <row r="30" spans="1:10" ht="20.100000000000001" customHeight="1" thickBot="1">
      <c r="A30" s="14" t="s">
        <v>102</v>
      </c>
      <c r="B30" s="19" t="s">
        <v>220</v>
      </c>
      <c r="C30" s="25">
        <v>38332</v>
      </c>
      <c r="D30" s="20">
        <v>5</v>
      </c>
      <c r="E30" s="20">
        <v>42</v>
      </c>
      <c r="F30" s="20">
        <v>39</v>
      </c>
      <c r="G30" s="20">
        <f>SUM(E30:F30)</f>
        <v>81</v>
      </c>
      <c r="H30" s="28">
        <f>SUM(G30-D30)</f>
        <v>76</v>
      </c>
      <c r="I30" s="11" t="s">
        <v>18</v>
      </c>
      <c r="J30" s="35"/>
    </row>
    <row r="31" spans="1:10" ht="20.25" thickBot="1">
      <c r="A31" s="228" t="str">
        <f>'M 15'!A7:H7</f>
        <v>CABALLEROS MENORES DE 15 AÑOS (Clases 07 y Posteiroes)</v>
      </c>
      <c r="B31" s="229"/>
      <c r="C31" s="229"/>
      <c r="D31" s="229"/>
      <c r="E31" s="229"/>
      <c r="F31" s="229"/>
      <c r="G31" s="229"/>
      <c r="H31" s="230"/>
      <c r="I31" s="1"/>
      <c r="J31" s="35"/>
    </row>
    <row r="32" spans="1:10" ht="20.25" thickBot="1">
      <c r="A32" s="4" t="s">
        <v>0</v>
      </c>
      <c r="B32" s="11" t="s">
        <v>9</v>
      </c>
      <c r="C32" s="24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3"/>
      <c r="J32" s="35"/>
    </row>
    <row r="33" spans="1:10" ht="20.100000000000001" customHeight="1" thickBot="1">
      <c r="A33" s="14" t="str">
        <f>'M 15'!A9</f>
        <v>GIMENEZ QUIROGA GONZALO</v>
      </c>
      <c r="B33" s="19" t="str">
        <f>'M 15'!B9</f>
        <v>NGC</v>
      </c>
      <c r="C33" s="25">
        <f>'M 15'!C9</f>
        <v>39105</v>
      </c>
      <c r="D33" s="20">
        <f>'M 15'!D9</f>
        <v>1</v>
      </c>
      <c r="E33" s="20">
        <f>'M 15'!E9</f>
        <v>42</v>
      </c>
      <c r="F33" s="20">
        <f>'M 15'!F9</f>
        <v>38</v>
      </c>
      <c r="G33" s="20">
        <f>'M 15'!G9</f>
        <v>80</v>
      </c>
      <c r="H33" s="28" t="s">
        <v>10</v>
      </c>
      <c r="I33" s="11" t="s">
        <v>15</v>
      </c>
      <c r="J33" s="35"/>
    </row>
    <row r="34" spans="1:10" ht="20.100000000000001" customHeight="1" thickBot="1">
      <c r="A34" s="14" t="str">
        <f>'M 15'!A10</f>
        <v>SALVI SANTINO</v>
      </c>
      <c r="B34" s="19" t="str">
        <f>'M 15'!B10</f>
        <v>EVTCG</v>
      </c>
      <c r="C34" s="25">
        <f>'M 15'!C10</f>
        <v>39699</v>
      </c>
      <c r="D34" s="20">
        <f>'M 15'!D10</f>
        <v>11</v>
      </c>
      <c r="E34" s="20">
        <f>'M 15'!E10</f>
        <v>41</v>
      </c>
      <c r="F34" s="20">
        <f>'M 15'!F10</f>
        <v>40</v>
      </c>
      <c r="G34" s="20">
        <f>'M 15'!G10</f>
        <v>81</v>
      </c>
      <c r="H34" s="28" t="s">
        <v>10</v>
      </c>
      <c r="I34" s="11" t="s">
        <v>16</v>
      </c>
      <c r="J34" s="35"/>
    </row>
    <row r="35" spans="1:10" ht="20.100000000000001" customHeight="1" thickBot="1">
      <c r="A35" s="14" t="s">
        <v>88</v>
      </c>
      <c r="B35" s="19" t="s">
        <v>217</v>
      </c>
      <c r="C35" s="25">
        <v>39774</v>
      </c>
      <c r="D35" s="20">
        <v>30</v>
      </c>
      <c r="E35" s="20">
        <v>55</v>
      </c>
      <c r="F35" s="20">
        <v>49</v>
      </c>
      <c r="G35" s="20">
        <f>SUM(E35:F35)</f>
        <v>104</v>
      </c>
      <c r="H35" s="28">
        <f>SUM(G35-D35)</f>
        <v>74</v>
      </c>
      <c r="I35" s="11" t="s">
        <v>17</v>
      </c>
      <c r="J35" s="35"/>
    </row>
    <row r="36" spans="1:10" ht="20.100000000000001" customHeight="1" thickBot="1">
      <c r="A36" s="14" t="s">
        <v>89</v>
      </c>
      <c r="B36" s="19" t="s">
        <v>63</v>
      </c>
      <c r="C36" s="25">
        <v>39638</v>
      </c>
      <c r="D36" s="20">
        <v>13</v>
      </c>
      <c r="E36" s="20">
        <v>43</v>
      </c>
      <c r="F36" s="20">
        <v>44</v>
      </c>
      <c r="G36" s="20">
        <f>SUM(E36:F36)</f>
        <v>87</v>
      </c>
      <c r="H36" s="28">
        <f>SUM(G36-D36)</f>
        <v>74</v>
      </c>
      <c r="I36" s="11" t="s">
        <v>18</v>
      </c>
      <c r="J36" s="35"/>
    </row>
    <row r="37" spans="1:10" ht="20.25" thickBot="1">
      <c r="A37" s="231" t="str">
        <f>'M 13'!A8:H8</f>
        <v>CABALLEROS MENORES DE 13 AÑOS (CLASES 09 Y POSTERIROES)</v>
      </c>
      <c r="B37" s="232"/>
      <c r="C37" s="232"/>
      <c r="D37" s="232"/>
      <c r="E37" s="232"/>
      <c r="F37" s="232"/>
      <c r="G37" s="232"/>
      <c r="H37" s="233"/>
      <c r="I37" s="10"/>
      <c r="J37" s="35"/>
    </row>
    <row r="38" spans="1:10" ht="20.25" thickBot="1">
      <c r="A38" s="4" t="s">
        <v>0</v>
      </c>
      <c r="B38" s="11" t="s">
        <v>9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0"/>
      <c r="J38" s="35"/>
    </row>
    <row r="39" spans="1:10" ht="20.100000000000001" customHeight="1" thickBot="1">
      <c r="A39" s="14" t="str">
        <f>'M 13'!A10</f>
        <v>JUAREZ GOÑI FRANCISCO</v>
      </c>
      <c r="B39" s="19" t="str">
        <f>'M 13'!B10</f>
        <v>TGC</v>
      </c>
      <c r="C39" s="25">
        <f>'M 13'!C10</f>
        <v>40437</v>
      </c>
      <c r="D39" s="20">
        <f>'M 13'!D10</f>
        <v>15</v>
      </c>
      <c r="E39" s="20">
        <f>'M 13'!E10</f>
        <v>46</v>
      </c>
      <c r="F39" s="20">
        <f>'M 13'!F10</f>
        <v>47</v>
      </c>
      <c r="G39" s="20">
        <f>'M 13'!G10</f>
        <v>93</v>
      </c>
      <c r="H39" s="28" t="s">
        <v>10</v>
      </c>
      <c r="I39" s="11" t="s">
        <v>15</v>
      </c>
      <c r="J39" s="35"/>
    </row>
    <row r="40" spans="1:10" ht="20.100000000000001" customHeight="1" thickBot="1">
      <c r="A40" s="14" t="str">
        <f>'M 13'!A11</f>
        <v>SARASOLA FEDERICO</v>
      </c>
      <c r="B40" s="19" t="str">
        <f>'M 13'!B11</f>
        <v>GCD</v>
      </c>
      <c r="C40" s="25">
        <f>'M 13'!C11</f>
        <v>40532</v>
      </c>
      <c r="D40" s="20">
        <f>'M 13'!D11</f>
        <v>20</v>
      </c>
      <c r="E40" s="20">
        <f>'M 13'!E11</f>
        <v>46</v>
      </c>
      <c r="F40" s="20">
        <f>'M 13'!F11</f>
        <v>50</v>
      </c>
      <c r="G40" s="20">
        <f>'M 13'!G11</f>
        <v>96</v>
      </c>
      <c r="H40" s="28" t="s">
        <v>10</v>
      </c>
      <c r="I40" s="11" t="s">
        <v>16</v>
      </c>
      <c r="J40" s="35"/>
    </row>
    <row r="41" spans="1:10" ht="19.5" customHeight="1" thickBot="1">
      <c r="A41" s="14" t="s">
        <v>82</v>
      </c>
      <c r="B41" s="19" t="s">
        <v>219</v>
      </c>
      <c r="C41" s="25">
        <v>39913</v>
      </c>
      <c r="D41" s="20">
        <v>45</v>
      </c>
      <c r="E41" s="20">
        <v>52</v>
      </c>
      <c r="F41" s="20">
        <v>64</v>
      </c>
      <c r="G41" s="20">
        <f>SUM(E41:F41)</f>
        <v>116</v>
      </c>
      <c r="H41" s="28">
        <f>SUM(G41-D41)</f>
        <v>71</v>
      </c>
      <c r="I41" s="11" t="s">
        <v>17</v>
      </c>
      <c r="J41" s="35"/>
    </row>
    <row r="42" spans="1:10" ht="20.100000000000001" customHeight="1" thickBot="1">
      <c r="A42" s="14" t="s">
        <v>46</v>
      </c>
      <c r="B42" s="19" t="s">
        <v>218</v>
      </c>
      <c r="C42" s="25">
        <v>40373</v>
      </c>
      <c r="D42" s="20">
        <v>19</v>
      </c>
      <c r="E42" s="20">
        <v>58</v>
      </c>
      <c r="F42" s="20">
        <v>48</v>
      </c>
      <c r="G42" s="20">
        <f>SUM(E42:F42)</f>
        <v>106</v>
      </c>
      <c r="H42" s="28">
        <f>SUM(G42-D42)</f>
        <v>87</v>
      </c>
      <c r="I42" s="11" t="s">
        <v>18</v>
      </c>
      <c r="J42" s="35"/>
    </row>
    <row r="43" spans="1:10" ht="20.25" thickBot="1">
      <c r="A43" s="228" t="str">
        <f>'M 15'!A23:H23</f>
        <v>DAMAS CATEGORIA UNICA</v>
      </c>
      <c r="B43" s="229"/>
      <c r="C43" s="229"/>
      <c r="D43" s="229"/>
      <c r="E43" s="229"/>
      <c r="F43" s="229"/>
      <c r="G43" s="229"/>
      <c r="H43" s="230"/>
      <c r="I43" s="13"/>
      <c r="J43" s="35"/>
    </row>
    <row r="44" spans="1:10" ht="20.25" thickBot="1">
      <c r="A44" s="4" t="s">
        <v>6</v>
      </c>
      <c r="B44" s="11" t="s">
        <v>9</v>
      </c>
      <c r="C44" s="24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0"/>
      <c r="J44" s="35"/>
    </row>
    <row r="45" spans="1:10" ht="20.100000000000001" customHeight="1" thickBot="1">
      <c r="A45" s="14" t="str">
        <f>'M 15'!A25</f>
        <v>MARTIN IARA</v>
      </c>
      <c r="B45" s="19" t="str">
        <f>'M 15'!B25</f>
        <v>CMDP</v>
      </c>
      <c r="C45" s="25">
        <f>'M 15'!C25</f>
        <v>38873</v>
      </c>
      <c r="D45" s="20">
        <f>'M 15'!D25</f>
        <v>2</v>
      </c>
      <c r="E45" s="20">
        <f>'M 15'!E25</f>
        <v>39</v>
      </c>
      <c r="F45" s="20">
        <f>'M 15'!F25</f>
        <v>39</v>
      </c>
      <c r="G45" s="20">
        <f>'M 15'!G25</f>
        <v>78</v>
      </c>
      <c r="H45" s="28" t="s">
        <v>10</v>
      </c>
      <c r="I45" s="11" t="s">
        <v>15</v>
      </c>
      <c r="J45" s="35"/>
    </row>
    <row r="46" spans="1:10" ht="20.100000000000001" customHeight="1" thickBot="1">
      <c r="A46" s="14" t="str">
        <f>'M 15'!A26</f>
        <v>RAMPOLDI SARA ALESSIA</v>
      </c>
      <c r="B46" s="19" t="str">
        <f>'M 15'!B26</f>
        <v>CMDP</v>
      </c>
      <c r="C46" s="25">
        <f>'M 15'!C26</f>
        <v>38986</v>
      </c>
      <c r="D46" s="20">
        <f>'M 15'!D26</f>
        <v>3</v>
      </c>
      <c r="E46" s="20">
        <f>'M 15'!E26</f>
        <v>41</v>
      </c>
      <c r="F46" s="20">
        <f>'M 15'!F26</f>
        <v>38</v>
      </c>
      <c r="G46" s="20">
        <f>'M 15'!G26</f>
        <v>79</v>
      </c>
      <c r="H46" s="28" t="s">
        <v>10</v>
      </c>
      <c r="I46" s="11" t="s">
        <v>16</v>
      </c>
      <c r="J46" s="35"/>
    </row>
    <row r="47" spans="1:10" ht="19.5" customHeight="1" thickBot="1">
      <c r="A47" s="14" t="s">
        <v>125</v>
      </c>
      <c r="B47" s="19" t="s">
        <v>224</v>
      </c>
      <c r="C47" s="25">
        <v>40267</v>
      </c>
      <c r="D47" s="20">
        <v>60</v>
      </c>
      <c r="E47" s="20">
        <v>55</v>
      </c>
      <c r="F47" s="20">
        <v>61</v>
      </c>
      <c r="G47" s="20">
        <f>SUM(E47:F47)</f>
        <v>116</v>
      </c>
      <c r="H47" s="28">
        <f>SUM(G47-D47)</f>
        <v>56</v>
      </c>
      <c r="I47" s="11" t="s">
        <v>17</v>
      </c>
      <c r="J47" s="35"/>
    </row>
    <row r="48" spans="1:10" ht="20.100000000000001" customHeight="1" thickBot="1">
      <c r="A48" s="14" t="s">
        <v>124</v>
      </c>
      <c r="B48" s="19" t="s">
        <v>222</v>
      </c>
      <c r="C48" s="25">
        <v>39930</v>
      </c>
      <c r="D48" s="20">
        <v>31</v>
      </c>
      <c r="E48" s="20">
        <v>54</v>
      </c>
      <c r="F48" s="20">
        <v>51</v>
      </c>
      <c r="G48" s="20">
        <f>SUM(E48:F48)</f>
        <v>105</v>
      </c>
      <c r="H48" s="28">
        <f>SUM(G48-D48)</f>
        <v>74</v>
      </c>
      <c r="I48" s="11" t="s">
        <v>18</v>
      </c>
      <c r="J48" s="35"/>
    </row>
  </sheetData>
  <mergeCells count="13">
    <mergeCell ref="A5:H5"/>
    <mergeCell ref="A6:H6"/>
    <mergeCell ref="A43:H43"/>
    <mergeCell ref="A37:H37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H75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5" width="4.5703125" style="12" bestFit="1" customWidth="1"/>
    <col min="6" max="6" width="4.5703125" style="12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27" t="str">
        <f>JUV!A1</f>
        <v>COSTA ESMERALDA</v>
      </c>
      <c r="B1" s="227"/>
      <c r="C1" s="227"/>
      <c r="D1" s="227"/>
      <c r="E1" s="59"/>
      <c r="H1" s="35"/>
    </row>
    <row r="2" spans="1:8" ht="19.5">
      <c r="A2" s="227" t="str">
        <f>JUV!A2</f>
        <v>Golf &amp; Links</v>
      </c>
      <c r="B2" s="227"/>
      <c r="C2" s="227"/>
      <c r="D2" s="227"/>
      <c r="E2" s="59"/>
      <c r="H2" s="35"/>
    </row>
    <row r="3" spans="1:8" ht="19.5">
      <c r="A3" s="227" t="str">
        <f>JUV!A3</f>
        <v>FEDERACION REGIONAL DE GOLF MAR Y SIERRAS</v>
      </c>
      <c r="B3" s="227"/>
      <c r="C3" s="227"/>
      <c r="D3" s="227"/>
      <c r="E3" s="59"/>
      <c r="H3" s="35"/>
    </row>
    <row r="4" spans="1:8" ht="19.5">
      <c r="A4" s="235" t="s">
        <v>12</v>
      </c>
      <c r="B4" s="235"/>
      <c r="C4" s="235"/>
      <c r="D4" s="235"/>
      <c r="E4" s="59"/>
      <c r="H4" s="35"/>
    </row>
    <row r="5" spans="1:8" ht="19.5">
      <c r="A5" s="227" t="s">
        <v>14</v>
      </c>
      <c r="B5" s="227"/>
      <c r="C5" s="227"/>
      <c r="D5" s="227"/>
      <c r="E5" s="59"/>
      <c r="H5" s="35"/>
    </row>
    <row r="6" spans="1:8" ht="19.5">
      <c r="A6" s="227" t="str">
        <f>JUV!A6</f>
        <v>DOMINGO 04 DE SEPTIEMBRE DE 2022</v>
      </c>
      <c r="B6" s="227"/>
      <c r="C6" s="227"/>
      <c r="D6" s="227"/>
      <c r="E6" s="59"/>
      <c r="H6" s="35"/>
    </row>
    <row r="7" spans="1:8" ht="20.25" thickBot="1">
      <c r="A7" s="36"/>
      <c r="B7" s="52"/>
      <c r="C7" s="36"/>
      <c r="D7" s="52"/>
      <c r="E7" s="59"/>
      <c r="H7" s="35"/>
    </row>
    <row r="8" spans="1:8" ht="20.25" thickBot="1">
      <c r="A8" s="228" t="str">
        <f>ALBATROS!A18</f>
        <v>ALBATROS - DAMAS CLASES 09 - 10 -</v>
      </c>
      <c r="B8" s="229"/>
      <c r="C8" s="229"/>
      <c r="D8" s="229"/>
      <c r="E8" s="229"/>
      <c r="F8" s="230"/>
      <c r="H8" s="35"/>
    </row>
    <row r="9" spans="1:8" s="36" customFormat="1" ht="20.25" thickBot="1">
      <c r="A9" s="16" t="s">
        <v>6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thickBot="1">
      <c r="A10" s="37" t="str">
        <f>ALBATROS!A20</f>
        <v>PORCEL ALFONSINA</v>
      </c>
      <c r="B10" s="49" t="str">
        <f>ALBATROS!B20</f>
        <v>SPGC</v>
      </c>
      <c r="C10" s="38">
        <f>ALBATROS!C20</f>
        <v>40415</v>
      </c>
      <c r="D10" s="49">
        <f>ALBATROS!D20</f>
        <v>24</v>
      </c>
      <c r="E10" s="61">
        <f>ALBATROS!E20</f>
        <v>60</v>
      </c>
      <c r="F10" s="60" t="s">
        <v>10</v>
      </c>
      <c r="G10" s="11" t="s">
        <v>15</v>
      </c>
      <c r="H10" s="35"/>
    </row>
    <row r="11" spans="1:8" ht="20.25" thickBot="1">
      <c r="A11" s="37" t="str">
        <f>ALBATROS!A21</f>
        <v>TRIGO FELICITAS</v>
      </c>
      <c r="B11" s="49" t="str">
        <f>ALBATROS!B21</f>
        <v>GCD</v>
      </c>
      <c r="C11" s="38">
        <f>ALBATROS!C21</f>
        <v>40200</v>
      </c>
      <c r="D11" s="49">
        <f>ALBATROS!D21</f>
        <v>27</v>
      </c>
      <c r="E11" s="61">
        <f>ALBATROS!E21</f>
        <v>70</v>
      </c>
      <c r="F11" s="60" t="s">
        <v>10</v>
      </c>
      <c r="G11" s="11" t="s">
        <v>16</v>
      </c>
      <c r="H11" s="35"/>
    </row>
    <row r="12" spans="1:8" ht="20.25" thickBot="1">
      <c r="A12" s="37" t="str">
        <f>ALBATROS!A22</f>
        <v>MA KARTHE PUCILLO MIA</v>
      </c>
      <c r="B12" s="49" t="str">
        <f>ALBATROS!B22</f>
        <v>NGC</v>
      </c>
      <c r="C12" s="38">
        <f>ALBATROS!C22</f>
        <v>40267</v>
      </c>
      <c r="D12" s="49">
        <f>ALBATROS!D22</f>
        <v>30</v>
      </c>
      <c r="E12" s="61">
        <f>ALBATROS!E22</f>
        <v>75</v>
      </c>
      <c r="F12" s="62">
        <f>(E12-D12)</f>
        <v>45</v>
      </c>
      <c r="G12" s="11" t="s">
        <v>17</v>
      </c>
      <c r="H12" s="35"/>
    </row>
    <row r="13" spans="1:8" ht="19.5" thickBot="1">
      <c r="C13" s="40"/>
      <c r="E13" s="59"/>
      <c r="H13" s="35"/>
    </row>
    <row r="14" spans="1:8" ht="20.25" thickBot="1">
      <c r="A14" s="228" t="str">
        <f>ALBATROS!A8</f>
        <v>ALBATROS - CABALLEROS CLASES 09 - 10 -</v>
      </c>
      <c r="B14" s="229"/>
      <c r="C14" s="229"/>
      <c r="D14" s="229"/>
      <c r="E14" s="229"/>
      <c r="F14" s="230"/>
      <c r="H14" s="35"/>
    </row>
    <row r="15" spans="1:8" s="52" customFormat="1" ht="20.25" thickBot="1">
      <c r="A15" s="16" t="s">
        <v>0</v>
      </c>
      <c r="B15" s="55" t="s">
        <v>9</v>
      </c>
      <c r="C15" s="55" t="s">
        <v>21</v>
      </c>
      <c r="D15" s="56" t="s">
        <v>1</v>
      </c>
      <c r="E15" s="4" t="s">
        <v>4</v>
      </c>
      <c r="F15" s="4" t="s">
        <v>5</v>
      </c>
      <c r="H15" s="35"/>
    </row>
    <row r="16" spans="1:8" ht="20.25" thickBot="1">
      <c r="A16" s="37" t="str">
        <f>ALBATROS!A10</f>
        <v>PORTIS SANTIAGO</v>
      </c>
      <c r="B16" s="49" t="str">
        <f>ALBATROS!B10</f>
        <v>CMDP</v>
      </c>
      <c r="C16" s="38">
        <f>ALBATROS!C10</f>
        <v>40175</v>
      </c>
      <c r="D16" s="49">
        <f>ALBATROS!D10</f>
        <v>10</v>
      </c>
      <c r="E16" s="61">
        <f>ALBATROS!E10</f>
        <v>47</v>
      </c>
      <c r="F16" s="60" t="s">
        <v>10</v>
      </c>
      <c r="G16" s="11" t="s">
        <v>15</v>
      </c>
      <c r="H16" s="35"/>
    </row>
    <row r="17" spans="1:8" ht="20.25" thickBot="1">
      <c r="A17" s="267" t="str">
        <f>ALBATROS!A11</f>
        <v>REINOSA JOAQUIN (DIF H 1 AL 9)</v>
      </c>
      <c r="B17" s="49" t="str">
        <f>ALBATROS!B11</f>
        <v>SPGC</v>
      </c>
      <c r="C17" s="38">
        <f>ALBATROS!C11</f>
        <v>40522</v>
      </c>
      <c r="D17" s="49">
        <f>ALBATROS!D11</f>
        <v>15</v>
      </c>
      <c r="E17" s="61">
        <f>ALBATROS!E11</f>
        <v>49</v>
      </c>
      <c r="F17" s="60" t="s">
        <v>10</v>
      </c>
      <c r="G17" s="11" t="s">
        <v>16</v>
      </c>
      <c r="H17" s="35"/>
    </row>
    <row r="18" spans="1:8" ht="20.25" thickBot="1">
      <c r="A18" s="37" t="str">
        <f>ALBATROS!A12</f>
        <v>JAUNARENA FACUNDO</v>
      </c>
      <c r="B18" s="49" t="str">
        <f>ALBATROS!B12</f>
        <v>STGC</v>
      </c>
      <c r="C18" s="38">
        <f>ALBATROS!C12</f>
        <v>40021</v>
      </c>
      <c r="D18" s="49">
        <f>ALBATROS!D12</f>
        <v>15</v>
      </c>
      <c r="E18" s="61">
        <f>ALBATROS!E12</f>
        <v>49</v>
      </c>
      <c r="F18" s="62">
        <f>(E18-D18)</f>
        <v>34</v>
      </c>
      <c r="G18" s="11" t="s">
        <v>17</v>
      </c>
      <c r="H18" s="35"/>
    </row>
    <row r="19" spans="1:8" ht="19.5" thickBot="1">
      <c r="C19" s="40"/>
      <c r="E19" s="59"/>
      <c r="H19" s="35"/>
    </row>
    <row r="20" spans="1:8" ht="20.25" thickBot="1">
      <c r="A20" s="228" t="str">
        <f>EAGLES!A29</f>
        <v>EAGLES - DAMAS CLASES 11 - 12 -</v>
      </c>
      <c r="B20" s="229"/>
      <c r="C20" s="229"/>
      <c r="D20" s="229"/>
      <c r="E20" s="229"/>
      <c r="F20" s="230"/>
      <c r="H20" s="35"/>
    </row>
    <row r="21" spans="1:8" s="52" customFormat="1" ht="20.25" thickBot="1">
      <c r="A21" s="16" t="s">
        <v>6</v>
      </c>
      <c r="B21" s="55" t="s">
        <v>9</v>
      </c>
      <c r="C21" s="55" t="s">
        <v>21</v>
      </c>
      <c r="D21" s="56" t="s">
        <v>1</v>
      </c>
      <c r="E21" s="4" t="s">
        <v>4</v>
      </c>
      <c r="F21" s="4" t="s">
        <v>5</v>
      </c>
      <c r="H21" s="35"/>
    </row>
    <row r="22" spans="1:8" ht="20.25" thickBot="1">
      <c r="A22" s="37" t="str">
        <f>EAGLES!A31</f>
        <v>BIONDELLI ALLEGRA</v>
      </c>
      <c r="B22" s="49" t="str">
        <f>EAGLES!B31</f>
        <v>SPGC</v>
      </c>
      <c r="C22" s="38">
        <f>EAGLES!C31</f>
        <v>40616</v>
      </c>
      <c r="D22" s="49">
        <f>EAGLES!D31</f>
        <v>12</v>
      </c>
      <c r="E22" s="61">
        <f>EAGLES!E31</f>
        <v>48</v>
      </c>
      <c r="F22" s="60" t="s">
        <v>10</v>
      </c>
      <c r="G22" s="11" t="s">
        <v>15</v>
      </c>
      <c r="H22" s="35"/>
    </row>
    <row r="23" spans="1:8" ht="20.25" thickBot="1">
      <c r="A23" s="37" t="str">
        <f>EAGLES!A32</f>
        <v>PORCEL MARGARITA</v>
      </c>
      <c r="B23" s="49" t="str">
        <f>EAGLES!B32</f>
        <v>SPGC</v>
      </c>
      <c r="C23" s="38">
        <f>EAGLES!C32</f>
        <v>41055</v>
      </c>
      <c r="D23" s="49">
        <f>EAGLES!D32</f>
        <v>20</v>
      </c>
      <c r="E23" s="61">
        <f>EAGLES!E32</f>
        <v>61</v>
      </c>
      <c r="F23" s="60" t="s">
        <v>10</v>
      </c>
      <c r="G23" s="11" t="s">
        <v>16</v>
      </c>
      <c r="H23" s="35"/>
    </row>
    <row r="24" spans="1:8" ht="20.25" thickBot="1">
      <c r="A24" s="37" t="str">
        <f>EAGLES!A33</f>
        <v>POLITA NUÑEZ LUCIA</v>
      </c>
      <c r="B24" s="49" t="str">
        <f>EAGLES!B33</f>
        <v>SPGC</v>
      </c>
      <c r="C24" s="38">
        <f>EAGLES!C33</f>
        <v>41073</v>
      </c>
      <c r="D24" s="49">
        <f>EAGLES!D33</f>
        <v>24</v>
      </c>
      <c r="E24" s="61">
        <f>EAGLES!E33</f>
        <v>63</v>
      </c>
      <c r="F24" s="62">
        <f>(E24-D24)</f>
        <v>39</v>
      </c>
      <c r="G24" s="11" t="s">
        <v>17</v>
      </c>
      <c r="H24" s="35"/>
    </row>
    <row r="25" spans="1:8" ht="19.5" thickBot="1">
      <c r="C25" s="40"/>
      <c r="E25" s="59"/>
      <c r="H25" s="35"/>
    </row>
    <row r="26" spans="1:8" ht="20.25" thickBot="1">
      <c r="A26" s="228" t="str">
        <f>EAGLES!A7</f>
        <v>EAGLES - CABALLEROS CLASES 11 - 12 -</v>
      </c>
      <c r="B26" s="229"/>
      <c r="C26" s="229"/>
      <c r="D26" s="229"/>
      <c r="E26" s="229"/>
      <c r="F26" s="230"/>
      <c r="H26" s="35"/>
    </row>
    <row r="27" spans="1:8" s="52" customFormat="1" ht="20.25" thickBot="1">
      <c r="A27" s="16" t="s">
        <v>0</v>
      </c>
      <c r="B27" s="55" t="s">
        <v>9</v>
      </c>
      <c r="C27" s="55" t="s">
        <v>21</v>
      </c>
      <c r="D27" s="56" t="s">
        <v>1</v>
      </c>
      <c r="E27" s="4" t="s">
        <v>4</v>
      </c>
      <c r="F27" s="4" t="s">
        <v>5</v>
      </c>
      <c r="H27" s="35"/>
    </row>
    <row r="28" spans="1:8" ht="20.25" thickBot="1">
      <c r="A28" s="37" t="str">
        <f>EAGLES!A9</f>
        <v>CRUZ AUGUSTO</v>
      </c>
      <c r="B28" s="49" t="str">
        <f>EAGLES!B9</f>
        <v>EVTGC</v>
      </c>
      <c r="C28" s="38">
        <f>EAGLES!C9</f>
        <v>40766</v>
      </c>
      <c r="D28" s="49">
        <f>EAGLES!D9</f>
        <v>6</v>
      </c>
      <c r="E28" s="61">
        <f>EAGLES!E9</f>
        <v>38</v>
      </c>
      <c r="F28" s="60" t="s">
        <v>10</v>
      </c>
      <c r="G28" s="11" t="s">
        <v>15</v>
      </c>
      <c r="H28" s="35"/>
    </row>
    <row r="29" spans="1:8" ht="20.25" thickBot="1">
      <c r="A29" s="37" t="str">
        <f>EAGLES!A10</f>
        <v>CASTRO SANTINO</v>
      </c>
      <c r="B29" s="49" t="str">
        <f>EAGLES!B10</f>
        <v>ML</v>
      </c>
      <c r="C29" s="38">
        <f>EAGLES!C10</f>
        <v>41139</v>
      </c>
      <c r="D29" s="49">
        <f>EAGLES!D10</f>
        <v>8</v>
      </c>
      <c r="E29" s="61">
        <f>EAGLES!E10</f>
        <v>39</v>
      </c>
      <c r="F29" s="60" t="s">
        <v>10</v>
      </c>
      <c r="G29" s="11" t="s">
        <v>16</v>
      </c>
      <c r="H29" s="35"/>
    </row>
    <row r="30" spans="1:8" ht="20.25" thickBot="1">
      <c r="A30" s="37" t="s">
        <v>154</v>
      </c>
      <c r="B30" s="49" t="s">
        <v>218</v>
      </c>
      <c r="C30" s="38">
        <v>41084</v>
      </c>
      <c r="D30" s="49">
        <v>17</v>
      </c>
      <c r="E30" s="61">
        <v>44</v>
      </c>
      <c r="F30" s="62">
        <f>(E30-D30)</f>
        <v>27</v>
      </c>
      <c r="G30" s="11" t="s">
        <v>17</v>
      </c>
      <c r="H30" s="35"/>
    </row>
    <row r="31" spans="1:8" ht="19.5" thickBot="1">
      <c r="C31" s="40"/>
      <c r="E31" s="59"/>
      <c r="H31" s="35"/>
    </row>
    <row r="32" spans="1:8" ht="20.25" thickBot="1">
      <c r="A32" s="228" t="str">
        <f>BIRDIES!A26</f>
        <v>BIRDIES - DAMAS CLASES 2013 Y POSTERIORES</v>
      </c>
      <c r="B32" s="229"/>
      <c r="C32" s="229"/>
      <c r="D32" s="229"/>
      <c r="E32" s="229"/>
      <c r="F32" s="230"/>
      <c r="H32" s="35"/>
    </row>
    <row r="33" spans="1:8" s="52" customFormat="1" ht="20.25" thickBot="1">
      <c r="A33" s="16" t="s">
        <v>6</v>
      </c>
      <c r="B33" s="55" t="s">
        <v>9</v>
      </c>
      <c r="C33" s="55" t="s">
        <v>21</v>
      </c>
      <c r="D33" s="56" t="s">
        <v>1</v>
      </c>
      <c r="E33" s="4" t="s">
        <v>4</v>
      </c>
      <c r="F33" s="4" t="s">
        <v>5</v>
      </c>
      <c r="H33" s="35"/>
    </row>
    <row r="34" spans="1:8" ht="20.25" thickBot="1">
      <c r="A34" s="37" t="str">
        <f>BIRDIES!A28</f>
        <v>CEJAS AGOSTINA</v>
      </c>
      <c r="B34" s="49" t="str">
        <f>BIRDIES!B28</f>
        <v>STGC</v>
      </c>
      <c r="C34" s="38">
        <f>BIRDIES!C28</f>
        <v>41461</v>
      </c>
      <c r="D34" s="49">
        <f>BIRDIES!D28</f>
        <v>11</v>
      </c>
      <c r="E34" s="61">
        <f>BIRDIES!E28</f>
        <v>41</v>
      </c>
      <c r="F34" s="60" t="s">
        <v>10</v>
      </c>
      <c r="G34" s="11" t="s">
        <v>15</v>
      </c>
      <c r="H34" s="35"/>
    </row>
    <row r="35" spans="1:8" ht="20.25" thickBot="1">
      <c r="A35" s="37" t="str">
        <f>BIRDIES!A29</f>
        <v>TRIGO VIOLETA</v>
      </c>
      <c r="B35" s="49" t="str">
        <f>BIRDIES!B29</f>
        <v>GCD</v>
      </c>
      <c r="C35" s="38">
        <f>BIRDIES!C29</f>
        <v>41369</v>
      </c>
      <c r="D35" s="49">
        <f>BIRDIES!D29</f>
        <v>22</v>
      </c>
      <c r="E35" s="61">
        <f>BIRDIES!E29</f>
        <v>57</v>
      </c>
      <c r="F35" s="60" t="s">
        <v>10</v>
      </c>
      <c r="G35" s="11" t="s">
        <v>16</v>
      </c>
      <c r="H35" s="35"/>
    </row>
    <row r="36" spans="1:8" ht="20.25" thickBot="1">
      <c r="A36" s="37" t="s">
        <v>187</v>
      </c>
      <c r="B36" s="49" t="s">
        <v>63</v>
      </c>
      <c r="C36" s="38">
        <v>41423</v>
      </c>
      <c r="D36" s="49">
        <v>22</v>
      </c>
      <c r="E36" s="61">
        <v>64</v>
      </c>
      <c r="F36" s="62">
        <f>(E36-D36)</f>
        <v>42</v>
      </c>
      <c r="G36" s="11" t="s">
        <v>17</v>
      </c>
      <c r="H36" s="35"/>
    </row>
    <row r="37" spans="1:8" ht="20.25" thickBot="1">
      <c r="A37" s="44"/>
      <c r="B37" s="45"/>
      <c r="C37" s="46"/>
      <c r="D37" s="53"/>
      <c r="E37" s="59"/>
      <c r="H37" s="35"/>
    </row>
    <row r="38" spans="1:8" ht="20.25" thickBot="1">
      <c r="A38" s="228" t="str">
        <f>BIRDIES!A8</f>
        <v>BIRDIES - CABALLEROS CLASES 2013 Y POSTERIORES</v>
      </c>
      <c r="B38" s="229"/>
      <c r="C38" s="229"/>
      <c r="D38" s="229"/>
      <c r="E38" s="229"/>
      <c r="F38" s="230"/>
      <c r="H38" s="35"/>
    </row>
    <row r="39" spans="1:8" s="52" customFormat="1" ht="20.25" thickBot="1">
      <c r="A39" s="16" t="s">
        <v>0</v>
      </c>
      <c r="B39" s="55" t="s">
        <v>9</v>
      </c>
      <c r="C39" s="55" t="s">
        <v>21</v>
      </c>
      <c r="D39" s="56" t="s">
        <v>1</v>
      </c>
      <c r="E39" s="4" t="s">
        <v>4</v>
      </c>
      <c r="F39" s="4" t="s">
        <v>5</v>
      </c>
      <c r="H39" s="35"/>
    </row>
    <row r="40" spans="1:8" ht="20.25" thickBot="1">
      <c r="A40" s="37" t="str">
        <f>BIRDIES!A10</f>
        <v>CICCOLA FRANCESCO</v>
      </c>
      <c r="B40" s="49" t="str">
        <f>BIRDIES!B10</f>
        <v>ML</v>
      </c>
      <c r="C40" s="38">
        <f>BIRDIES!C10</f>
        <v>41277</v>
      </c>
      <c r="D40" s="49">
        <f>BIRDIES!D10</f>
        <v>-1</v>
      </c>
      <c r="E40" s="61">
        <f>BIRDIES!E10</f>
        <v>36</v>
      </c>
      <c r="F40" s="60" t="s">
        <v>10</v>
      </c>
      <c r="G40" s="11" t="s">
        <v>15</v>
      </c>
      <c r="H40" s="35"/>
    </row>
    <row r="41" spans="1:8" ht="20.25" thickBot="1">
      <c r="A41" s="37" t="str">
        <f>BIRDIES!A11</f>
        <v>JUAREZ GOÑI BENJAMIN</v>
      </c>
      <c r="B41" s="49" t="str">
        <f>BIRDIES!B11</f>
        <v>TGC</v>
      </c>
      <c r="C41" s="38">
        <f>BIRDIES!C11</f>
        <v>41306</v>
      </c>
      <c r="D41" s="49">
        <f>BIRDIES!D11</f>
        <v>7</v>
      </c>
      <c r="E41" s="61">
        <f>BIRDIES!E11</f>
        <v>45</v>
      </c>
      <c r="F41" s="60" t="s">
        <v>10</v>
      </c>
      <c r="G41" s="11" t="s">
        <v>16</v>
      </c>
      <c r="H41" s="35"/>
    </row>
    <row r="42" spans="1:8" ht="20.25" thickBot="1">
      <c r="A42" s="37" t="s">
        <v>178</v>
      </c>
      <c r="B42" s="49" t="s">
        <v>219</v>
      </c>
      <c r="C42" s="38">
        <v>41387</v>
      </c>
      <c r="D42" s="49">
        <v>13</v>
      </c>
      <c r="E42" s="61">
        <v>48</v>
      </c>
      <c r="F42" s="62">
        <f>(E42-D42)</f>
        <v>35</v>
      </c>
      <c r="G42" s="11" t="s">
        <v>17</v>
      </c>
      <c r="H42" s="35"/>
    </row>
    <row r="43" spans="1:8" ht="19.5">
      <c r="A43" s="44"/>
      <c r="B43" s="45"/>
      <c r="C43" s="46"/>
      <c r="D43" s="53"/>
      <c r="E43" s="59"/>
      <c r="H43" s="35"/>
    </row>
    <row r="44" spans="1:8" ht="20.25" thickBot="1">
      <c r="A44" s="44"/>
      <c r="B44" s="45"/>
      <c r="C44" s="46"/>
      <c r="D44" s="53"/>
      <c r="E44" s="59"/>
      <c r="H44" s="35"/>
    </row>
    <row r="45" spans="1:8" ht="20.25" thickBot="1">
      <c r="A45" s="228" t="str">
        <f>PROMOCIONALES!A8</f>
        <v>PROMOCIONALES A HCP.</v>
      </c>
      <c r="B45" s="229"/>
      <c r="C45" s="229"/>
      <c r="D45" s="230"/>
      <c r="E45" s="59"/>
      <c r="H45" s="35"/>
    </row>
    <row r="46" spans="1:8" s="52" customFormat="1" ht="20.25" thickBot="1">
      <c r="A46" s="16" t="s">
        <v>6</v>
      </c>
      <c r="B46" s="55" t="s">
        <v>9</v>
      </c>
      <c r="C46" s="55" t="s">
        <v>21</v>
      </c>
      <c r="D46" s="89" t="s">
        <v>1</v>
      </c>
      <c r="E46" s="4" t="s">
        <v>4</v>
      </c>
      <c r="F46" s="4" t="s">
        <v>5</v>
      </c>
      <c r="H46" s="35"/>
    </row>
    <row r="47" spans="1:8" ht="20.25" thickBot="1">
      <c r="A47" s="37" t="str">
        <f>PROMOCIONALES!A10</f>
        <v>POLLERO SIMON (U 6 H 40)</v>
      </c>
      <c r="B47" s="49" t="str">
        <f>PROMOCIONALES!B10</f>
        <v>TGC</v>
      </c>
      <c r="C47" s="38">
        <f>PROMOCIONALES!C10</f>
        <v>39442</v>
      </c>
      <c r="D47" s="90">
        <f>PROMOCIONALES!D10</f>
        <v>0</v>
      </c>
      <c r="E47" s="61">
        <f>PROMOCIONALES!E10</f>
        <v>64</v>
      </c>
      <c r="F47" s="60" t="s">
        <v>10</v>
      </c>
      <c r="G47" s="11" t="s">
        <v>15</v>
      </c>
      <c r="H47" s="35"/>
    </row>
    <row r="48" spans="1:8" ht="20.25" thickBot="1">
      <c r="A48" s="37" t="s">
        <v>130</v>
      </c>
      <c r="B48" s="49" t="s">
        <v>224</v>
      </c>
      <c r="C48" s="38">
        <v>39709</v>
      </c>
      <c r="D48" s="49">
        <v>27</v>
      </c>
      <c r="E48" s="61">
        <v>74</v>
      </c>
      <c r="F48" s="62">
        <f>(E48-D48)</f>
        <v>47</v>
      </c>
      <c r="G48" s="11" t="s">
        <v>17</v>
      </c>
      <c r="H48" s="35"/>
    </row>
    <row r="49" spans="1:8" ht="20.25" thickBot="1">
      <c r="A49" s="44"/>
      <c r="B49" s="45"/>
      <c r="C49" s="46"/>
      <c r="D49" s="53"/>
      <c r="E49" s="59"/>
      <c r="H49" s="35"/>
    </row>
    <row r="50" spans="1:8" ht="20.25" thickBot="1">
      <c r="A50" s="228" t="s">
        <v>13</v>
      </c>
      <c r="B50" s="229"/>
      <c r="C50" s="229"/>
      <c r="D50" s="230"/>
      <c r="E50" s="59"/>
      <c r="H50" s="35"/>
    </row>
    <row r="51" spans="1:8" ht="20.25" thickBot="1">
      <c r="A51" s="4" t="s">
        <v>0</v>
      </c>
      <c r="B51" s="4" t="s">
        <v>9</v>
      </c>
      <c r="C51" s="41" t="s">
        <v>10</v>
      </c>
      <c r="D51" s="4" t="s">
        <v>22</v>
      </c>
      <c r="E51" s="59"/>
      <c r="H51" s="35"/>
    </row>
    <row r="52" spans="1:8" ht="19.5">
      <c r="A52" s="37" t="str">
        <f>'5 H Y H.A. Y GGII'!A10</f>
        <v>BISOGNIN MATEO</v>
      </c>
      <c r="B52" s="49" t="str">
        <f>'5 H Y H.A. Y GGII'!B10</f>
        <v>GCD</v>
      </c>
      <c r="C52" s="38" t="s">
        <v>10</v>
      </c>
      <c r="D52" s="39">
        <f>'5 H Y H.A. Y GGII'!C10</f>
        <v>21</v>
      </c>
      <c r="E52" s="59"/>
      <c r="H52" s="35"/>
    </row>
    <row r="53" spans="1:8" ht="19.5">
      <c r="A53" s="37" t="str">
        <f>'5 H Y H.A. Y GGII'!A11</f>
        <v>ALVAREZ AXEL JESUS</v>
      </c>
      <c r="B53" s="49" t="str">
        <f>'5 H Y H.A. Y GGII'!B11</f>
        <v>ML</v>
      </c>
      <c r="C53" s="38" t="s">
        <v>10</v>
      </c>
      <c r="D53" s="39">
        <f>'5 H Y H.A. Y GGII'!C11</f>
        <v>24</v>
      </c>
      <c r="E53" s="59"/>
      <c r="H53" s="35"/>
    </row>
    <row r="54" spans="1:8" ht="19.5">
      <c r="A54" s="37" t="str">
        <f>'5 H Y H.A. Y GGII'!A12</f>
        <v>ULLUA DELFINA</v>
      </c>
      <c r="B54" s="49" t="str">
        <f>'5 H Y H.A. Y GGII'!B12</f>
        <v>SPGC</v>
      </c>
      <c r="C54" s="38" t="s">
        <v>10</v>
      </c>
      <c r="D54" s="39">
        <f>'5 H Y H.A. Y GGII'!C12</f>
        <v>24</v>
      </c>
      <c r="E54" s="59"/>
      <c r="H54" s="35"/>
    </row>
    <row r="55" spans="1:8" ht="19.5">
      <c r="A55" s="37" t="str">
        <f>'5 H Y H.A. Y GGII'!A13</f>
        <v>SIGILLITO SALVADOR</v>
      </c>
      <c r="B55" s="49" t="str">
        <f>'5 H Y H.A. Y GGII'!B13</f>
        <v>GCD</v>
      </c>
      <c r="C55" s="38" t="s">
        <v>10</v>
      </c>
      <c r="D55" s="39">
        <f>'5 H Y H.A. Y GGII'!C13</f>
        <v>24</v>
      </c>
      <c r="E55" s="59"/>
      <c r="H55" s="35"/>
    </row>
    <row r="56" spans="1:8" ht="19.5">
      <c r="A56" s="37" t="str">
        <f>'5 H Y H.A. Y GGII'!A14</f>
        <v>REPETTO MANUEL</v>
      </c>
      <c r="B56" s="49" t="str">
        <f>'5 H Y H.A. Y GGII'!B14</f>
        <v>GCD</v>
      </c>
      <c r="C56" s="38" t="s">
        <v>10</v>
      </c>
      <c r="D56" s="39">
        <f>'5 H Y H.A. Y GGII'!C14</f>
        <v>28</v>
      </c>
      <c r="E56" s="59"/>
      <c r="H56" s="35"/>
    </row>
    <row r="57" spans="1:8" ht="19.5">
      <c r="A57" s="37" t="str">
        <f>'5 H Y H.A. Y GGII'!A15</f>
        <v>OSORIO FELICIANI JOAQUIN</v>
      </c>
      <c r="B57" s="49" t="str">
        <f>'5 H Y H.A. Y GGII'!B15</f>
        <v>SPGC</v>
      </c>
      <c r="C57" s="38" t="s">
        <v>10</v>
      </c>
      <c r="D57" s="39">
        <f>'5 H Y H.A. Y GGII'!C15</f>
        <v>29</v>
      </c>
      <c r="E57" s="59"/>
      <c r="H57" s="35"/>
    </row>
    <row r="58" spans="1:8" ht="19.5">
      <c r="A58" s="37" t="str">
        <f>'5 H Y H.A. Y GGII'!A16</f>
        <v>VIOLA MAYER LOLA</v>
      </c>
      <c r="B58" s="49" t="str">
        <f>'5 H Y H.A. Y GGII'!B16</f>
        <v>SPGC</v>
      </c>
      <c r="C58" s="38" t="s">
        <v>10</v>
      </c>
      <c r="D58" s="39">
        <f>'5 H Y H.A. Y GGII'!C16</f>
        <v>29</v>
      </c>
      <c r="E58" s="59"/>
      <c r="H58" s="35"/>
    </row>
    <row r="59" spans="1:8" ht="19.5">
      <c r="A59" s="37" t="str">
        <f>'5 H Y H.A. Y GGII'!A17</f>
        <v>GREEN MAGDALENA</v>
      </c>
      <c r="B59" s="49" t="str">
        <f>'5 H Y H.A. Y GGII'!B17</f>
        <v>TGC</v>
      </c>
      <c r="C59" s="38" t="s">
        <v>10</v>
      </c>
      <c r="D59" s="39">
        <f>'5 H Y H.A. Y GGII'!C17</f>
        <v>29</v>
      </c>
      <c r="E59" s="59"/>
      <c r="H59" s="35"/>
    </row>
    <row r="60" spans="1:8" ht="19.5">
      <c r="A60" s="37" t="str">
        <f>'5 H Y H.A. Y GGII'!A18</f>
        <v>ESPINAL SALVADOR</v>
      </c>
      <c r="B60" s="49" t="str">
        <f>'5 H Y H.A. Y GGII'!B18</f>
        <v>CMDP</v>
      </c>
      <c r="C60" s="38" t="s">
        <v>10</v>
      </c>
      <c r="D60" s="39">
        <f>'5 H Y H.A. Y GGII'!C18</f>
        <v>31</v>
      </c>
      <c r="E60" s="59"/>
      <c r="H60" s="35"/>
    </row>
    <row r="61" spans="1:8" ht="19.5">
      <c r="A61" s="37" t="str">
        <f>'5 H Y H.A. Y GGII'!A19</f>
        <v>MATHIEU TORIBIO</v>
      </c>
      <c r="B61" s="49" t="str">
        <f>'5 H Y H.A. Y GGII'!B19</f>
        <v>TGC</v>
      </c>
      <c r="C61" s="38" t="s">
        <v>10</v>
      </c>
      <c r="D61" s="39">
        <f>'5 H Y H.A. Y GGII'!C19</f>
        <v>31</v>
      </c>
      <c r="E61" s="59"/>
      <c r="H61" s="35"/>
    </row>
    <row r="62" spans="1:8" ht="19.5">
      <c r="A62" s="37" t="str">
        <f>'5 H Y H.A. Y GGII'!A20</f>
        <v>RODRIGUEZ FERRO JUAN MARTIN</v>
      </c>
      <c r="B62" s="49" t="str">
        <f>'5 H Y H.A. Y GGII'!B20</f>
        <v>CEGL</v>
      </c>
      <c r="C62" s="38" t="s">
        <v>10</v>
      </c>
      <c r="D62" s="39">
        <f>'5 H Y H.A. Y GGII'!C20</f>
        <v>33</v>
      </c>
      <c r="E62" s="59"/>
      <c r="H62" s="35"/>
    </row>
    <row r="63" spans="1:8" ht="19.5">
      <c r="A63" s="37" t="str">
        <f>'5 H Y H.A. Y GGII'!A21</f>
        <v>VIOLA MAYER CHARO</v>
      </c>
      <c r="B63" s="49" t="str">
        <f>'5 H Y H.A. Y GGII'!B21</f>
        <v>SPGC</v>
      </c>
      <c r="C63" s="38" t="s">
        <v>10</v>
      </c>
      <c r="D63" s="39">
        <f>'5 H Y H.A. Y GGII'!C21</f>
        <v>34</v>
      </c>
      <c r="E63" s="59"/>
      <c r="H63" s="35"/>
    </row>
    <row r="64" spans="1:8" ht="19.5">
      <c r="A64" s="37" t="str">
        <f>'5 H Y H.A. Y GGII'!A22</f>
        <v>RODRIGUEZ FRAGA JUAN MARTIN</v>
      </c>
      <c r="B64" s="49" t="str">
        <f>'5 H Y H.A. Y GGII'!B22</f>
        <v>VGGC</v>
      </c>
      <c r="C64" s="38" t="s">
        <v>10</v>
      </c>
      <c r="D64" s="39">
        <f>'5 H Y H.A. Y GGII'!C22</f>
        <v>34</v>
      </c>
      <c r="E64" s="59"/>
      <c r="H64" s="35"/>
    </row>
    <row r="65" spans="1:8" ht="19.5">
      <c r="A65" s="37" t="str">
        <f>'5 H Y H.A. Y GGII'!A23</f>
        <v>ECHEGOYEN HILARIO</v>
      </c>
      <c r="B65" s="49" t="str">
        <f>'5 H Y H.A. Y GGII'!B23</f>
        <v>SPGC</v>
      </c>
      <c r="C65" s="38" t="s">
        <v>10</v>
      </c>
      <c r="D65" s="39">
        <f>'5 H Y H.A. Y GGII'!C23</f>
        <v>35</v>
      </c>
      <c r="E65" s="59"/>
      <c r="H65" s="35"/>
    </row>
    <row r="66" spans="1:8" ht="19.5">
      <c r="A66" s="37" t="str">
        <f>'5 H Y H.A. Y GGII'!A24</f>
        <v>PORCEL RENZO</v>
      </c>
      <c r="B66" s="49" t="str">
        <f>'5 H Y H.A. Y GGII'!B24</f>
        <v>SPGC</v>
      </c>
      <c r="C66" s="38" t="s">
        <v>10</v>
      </c>
      <c r="D66" s="39">
        <f>'5 H Y H.A. Y GGII'!C24</f>
        <v>35</v>
      </c>
      <c r="E66" s="59"/>
      <c r="H66" s="35"/>
    </row>
    <row r="67" spans="1:8" ht="19.5">
      <c r="A67" s="37" t="str">
        <f>'5 H Y H.A. Y GGII'!A25</f>
        <v>RODRIGUEZ FERRO SANTIAGO</v>
      </c>
      <c r="B67" s="49" t="str">
        <f>'5 H Y H.A. Y GGII'!B25</f>
        <v>CEGL</v>
      </c>
      <c r="C67" s="38" t="s">
        <v>10</v>
      </c>
      <c r="D67" s="39">
        <f>'5 H Y H.A. Y GGII'!C25</f>
        <v>36</v>
      </c>
      <c r="E67" s="59"/>
      <c r="H67" s="35"/>
    </row>
    <row r="68" spans="1:8" ht="19.5">
      <c r="A68" s="37" t="str">
        <f>'5 H Y H.A. Y GGII'!A26</f>
        <v>BIONDELLI BOSSO ANGELINA</v>
      </c>
      <c r="B68" s="49" t="str">
        <f>'5 H Y H.A. Y GGII'!B26</f>
        <v>SPGC</v>
      </c>
      <c r="C68" s="38" t="s">
        <v>10</v>
      </c>
      <c r="D68" s="39">
        <f>'5 H Y H.A. Y GGII'!C26</f>
        <v>36</v>
      </c>
      <c r="E68" s="59"/>
      <c r="H68" s="35"/>
    </row>
    <row r="69" spans="1:8" ht="19.5">
      <c r="A69" s="37" t="str">
        <f>'5 H Y H.A. Y GGII'!A27</f>
        <v>ALEMAN GERONIMO</v>
      </c>
      <c r="B69" s="49" t="str">
        <f>'5 H Y H.A. Y GGII'!B27</f>
        <v>TGC</v>
      </c>
      <c r="C69" s="38" t="s">
        <v>10</v>
      </c>
      <c r="D69" s="39">
        <f>'5 H Y H.A. Y GGII'!C27</f>
        <v>36</v>
      </c>
      <c r="E69" s="59"/>
      <c r="H69" s="35"/>
    </row>
    <row r="70" spans="1:8" ht="19.5">
      <c r="A70" s="37" t="str">
        <f>'5 H Y H.A. Y GGII'!A28</f>
        <v>TRIGO SIMONA</v>
      </c>
      <c r="B70" s="49" t="str">
        <f>'5 H Y H.A. Y GGII'!B28</f>
        <v>GCD</v>
      </c>
      <c r="C70" s="38" t="s">
        <v>10</v>
      </c>
      <c r="D70" s="39">
        <f>'5 H Y H.A. Y GGII'!C28</f>
        <v>37</v>
      </c>
      <c r="E70" s="59"/>
      <c r="H70" s="35"/>
    </row>
    <row r="71" spans="1:8" ht="19.5">
      <c r="A71" s="37" t="str">
        <f>'5 H Y H.A. Y GGII'!A29</f>
        <v>GREEN PILAR</v>
      </c>
      <c r="B71" s="49" t="str">
        <f>'5 H Y H.A. Y GGII'!B29</f>
        <v>TGC</v>
      </c>
      <c r="C71" s="38" t="s">
        <v>10</v>
      </c>
      <c r="D71" s="39">
        <f>'5 H Y H.A. Y GGII'!C29</f>
        <v>38</v>
      </c>
      <c r="E71" s="59"/>
      <c r="H71" s="35"/>
    </row>
    <row r="72" spans="1:8" ht="19.5">
      <c r="A72" s="37" t="str">
        <f>'5 H Y H.A. Y GGII'!A30</f>
        <v>ECHEGOYEN GENARO</v>
      </c>
      <c r="B72" s="49" t="str">
        <f>'5 H Y H.A. Y GGII'!B30</f>
        <v>SPGC</v>
      </c>
      <c r="C72" s="38" t="s">
        <v>10</v>
      </c>
      <c r="D72" s="39">
        <f>'5 H Y H.A. Y GGII'!C30</f>
        <v>39</v>
      </c>
    </row>
    <row r="73" spans="1:8" ht="19.5">
      <c r="A73" s="37" t="str">
        <f>'5 H Y H.A. Y GGII'!A31</f>
        <v>ECHEGOYEN CIRILO</v>
      </c>
      <c r="B73" s="49" t="str">
        <f>'5 H Y H.A. Y GGII'!B31</f>
        <v>SPGC</v>
      </c>
      <c r="C73" s="38" t="s">
        <v>10</v>
      </c>
      <c r="D73" s="39">
        <f>'5 H Y H.A. Y GGII'!C31</f>
        <v>40</v>
      </c>
    </row>
    <row r="74" spans="1:8" ht="19.5">
      <c r="A74" s="37" t="str">
        <f>'5 H Y H.A. Y GGII'!A32</f>
        <v>VIACAVA GONZALEZ SOFIA</v>
      </c>
      <c r="B74" s="49" t="str">
        <f>'5 H Y H.A. Y GGII'!B32</f>
        <v>VGGC</v>
      </c>
      <c r="C74" s="38" t="s">
        <v>10</v>
      </c>
      <c r="D74" s="39">
        <f>'5 H Y H.A. Y GGII'!C32</f>
        <v>40</v>
      </c>
    </row>
    <row r="75" spans="1:8" ht="19.5">
      <c r="A75" s="37" t="str">
        <f>'5 H Y H.A. Y GGII'!A33</f>
        <v>YENSEN DELFINA</v>
      </c>
      <c r="B75" s="49" t="str">
        <f>'5 H Y H.A. Y GGII'!B33</f>
        <v>VGGC</v>
      </c>
      <c r="C75" s="38" t="s">
        <v>10</v>
      </c>
      <c r="D75" s="39">
        <f>'5 H Y H.A. Y GGII'!C33</f>
        <v>41</v>
      </c>
    </row>
  </sheetData>
  <mergeCells count="14">
    <mergeCell ref="A1:D1"/>
    <mergeCell ref="A2:D2"/>
    <mergeCell ref="A3:D3"/>
    <mergeCell ref="A4:D4"/>
    <mergeCell ref="A5:D5"/>
    <mergeCell ref="A6:D6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1"/>
  </sheetPr>
  <dimension ref="A1:H19"/>
  <sheetViews>
    <sheetView workbookViewId="0">
      <selection activeCell="F13" sqref="F13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42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27" t="str">
        <f>JUV!A1</f>
        <v>COSTA ESMERALDA</v>
      </c>
      <c r="B1" s="227"/>
      <c r="C1" s="227"/>
      <c r="D1" s="227"/>
      <c r="E1" s="59"/>
      <c r="H1" s="35"/>
    </row>
    <row r="2" spans="1:8" ht="19.5">
      <c r="A2" s="227" t="str">
        <f>JUV!A2</f>
        <v>Golf &amp; Links</v>
      </c>
      <c r="B2" s="227"/>
      <c r="C2" s="227"/>
      <c r="D2" s="227"/>
      <c r="E2" s="59"/>
      <c r="H2" s="35"/>
    </row>
    <row r="3" spans="1:8" ht="19.5">
      <c r="A3" s="227" t="str">
        <f>JUV!A3</f>
        <v>FEDERACION REGIONAL DE GOLF MAR Y SIERRAS</v>
      </c>
      <c r="B3" s="227"/>
      <c r="C3" s="227"/>
      <c r="D3" s="227"/>
      <c r="E3" s="59"/>
      <c r="H3" s="35"/>
    </row>
    <row r="4" spans="1:8" ht="19.5">
      <c r="A4" s="235" t="e">
        <f>#REF!</f>
        <v>#REF!</v>
      </c>
      <c r="B4" s="235"/>
      <c r="C4" s="235"/>
      <c r="D4" s="235"/>
      <c r="E4" s="59"/>
      <c r="H4" s="35"/>
    </row>
    <row r="5" spans="1:8" ht="19.5">
      <c r="A5" s="227" t="s">
        <v>14</v>
      </c>
      <c r="B5" s="227"/>
      <c r="C5" s="227"/>
      <c r="D5" s="227"/>
      <c r="E5" s="59"/>
      <c r="H5" s="35"/>
    </row>
    <row r="6" spans="1:8" ht="19.5">
      <c r="A6" s="227" t="str">
        <f>JUV!A6</f>
        <v>DOMINGO 04 DE SEPTIEMBRE DE 2022</v>
      </c>
      <c r="B6" s="227"/>
      <c r="C6" s="227"/>
      <c r="D6" s="227"/>
      <c r="E6" s="59"/>
      <c r="H6" s="35"/>
    </row>
    <row r="7" spans="1:8" ht="20.25" thickBot="1">
      <c r="A7" s="108"/>
      <c r="B7" s="108"/>
      <c r="C7" s="108"/>
      <c r="D7" s="108"/>
      <c r="E7" s="59"/>
      <c r="H7" s="35"/>
    </row>
    <row r="8" spans="1:8" ht="20.25" thickBot="1">
      <c r="A8" s="228" t="e">
        <f>#REF!</f>
        <v>#REF!</v>
      </c>
      <c r="B8" s="229"/>
      <c r="C8" s="229"/>
      <c r="D8" s="229"/>
      <c r="E8" s="229"/>
      <c r="F8" s="230"/>
      <c r="H8" s="35"/>
    </row>
    <row r="9" spans="1:8" s="108" customFormat="1" ht="20.25" thickBot="1">
      <c r="A9" s="16" t="s">
        <v>0</v>
      </c>
      <c r="B9" s="110" t="s">
        <v>45</v>
      </c>
      <c r="C9" s="55" t="s">
        <v>21</v>
      </c>
      <c r="D9" s="56" t="s">
        <v>1</v>
      </c>
      <c r="E9" s="4" t="s">
        <v>4</v>
      </c>
      <c r="F9" s="4" t="s">
        <v>5</v>
      </c>
      <c r="H9" s="35"/>
    </row>
    <row r="10" spans="1:8" ht="20.25" thickBot="1">
      <c r="A10" s="37" t="e">
        <f>#REF!</f>
        <v>#REF!</v>
      </c>
      <c r="B10" s="112" t="e">
        <f>#REF!</f>
        <v>#REF!</v>
      </c>
      <c r="C10" s="38" t="e">
        <f>#REF!</f>
        <v>#REF!</v>
      </c>
      <c r="D10" s="49" t="e">
        <f>#REF!</f>
        <v>#REF!</v>
      </c>
      <c r="E10" s="61" t="e">
        <f>#REF!</f>
        <v>#REF!</v>
      </c>
      <c r="F10" s="60" t="s">
        <v>10</v>
      </c>
      <c r="G10" s="113" t="s">
        <v>26</v>
      </c>
      <c r="H10" s="35"/>
    </row>
    <row r="11" spans="1:8" ht="20.25" thickBot="1">
      <c r="A11" s="37" t="e">
        <f>#REF!</f>
        <v>#REF!</v>
      </c>
      <c r="B11" s="112" t="e">
        <f>#REF!</f>
        <v>#REF!</v>
      </c>
      <c r="C11" s="38" t="e">
        <f>#REF!</f>
        <v>#REF!</v>
      </c>
      <c r="D11" s="49" t="e">
        <f>#REF!</f>
        <v>#REF!</v>
      </c>
      <c r="E11" s="61" t="e">
        <f>#REF!</f>
        <v>#REF!</v>
      </c>
      <c r="F11" s="60" t="s">
        <v>10</v>
      </c>
      <c r="G11" s="113" t="s">
        <v>27</v>
      </c>
      <c r="H11" s="35"/>
    </row>
    <row r="12" spans="1:8" ht="20.25" thickBot="1">
      <c r="A12" s="37" t="e">
        <f>#REF!</f>
        <v>#REF!</v>
      </c>
      <c r="B12" s="112" t="e">
        <f>#REF!</f>
        <v>#REF!</v>
      </c>
      <c r="C12" s="38" t="e">
        <f>#REF!</f>
        <v>#REF!</v>
      </c>
      <c r="D12" s="49" t="e">
        <f>#REF!</f>
        <v>#REF!</v>
      </c>
      <c r="E12" s="61" t="e">
        <f>#REF!</f>
        <v>#REF!</v>
      </c>
      <c r="F12" s="128" t="s">
        <v>10</v>
      </c>
      <c r="G12" s="113" t="s">
        <v>66</v>
      </c>
      <c r="H12" s="35"/>
    </row>
    <row r="13" spans="1:8" ht="19.5">
      <c r="A13" s="44"/>
      <c r="B13" s="45"/>
      <c r="C13" s="46"/>
      <c r="D13" s="45"/>
      <c r="E13" s="109"/>
      <c r="F13" s="109"/>
      <c r="G13" s="109"/>
      <c r="H13" s="35"/>
    </row>
    <row r="14" spans="1:8" ht="19.5">
      <c r="A14" s="236" t="e">
        <f>#REF!</f>
        <v>#REF!</v>
      </c>
      <c r="B14" s="236"/>
      <c r="C14" s="236"/>
      <c r="D14" s="236"/>
      <c r="E14" s="236"/>
      <c r="F14" s="236"/>
      <c r="G14" s="109"/>
      <c r="H14" s="35"/>
    </row>
    <row r="15" spans="1:8" ht="19.5" thickBot="1">
      <c r="C15" s="40"/>
      <c r="E15" s="59"/>
      <c r="H15" s="35"/>
    </row>
    <row r="16" spans="1:8" ht="20.25" thickBot="1">
      <c r="A16" s="228" t="e">
        <f>#REF!</f>
        <v>#REF!</v>
      </c>
      <c r="B16" s="229"/>
      <c r="C16" s="229"/>
      <c r="D16" s="229"/>
      <c r="E16" s="229"/>
      <c r="F16" s="230"/>
      <c r="H16" s="35"/>
    </row>
    <row r="17" spans="1:8" s="108" customFormat="1" ht="20.25" thickBot="1">
      <c r="A17" s="16" t="s">
        <v>0</v>
      </c>
      <c r="B17" s="110" t="s">
        <v>9</v>
      </c>
      <c r="C17" s="55" t="s">
        <v>21</v>
      </c>
      <c r="D17" s="56" t="s">
        <v>1</v>
      </c>
      <c r="E17" s="4" t="s">
        <v>4</v>
      </c>
      <c r="F17" s="4" t="s">
        <v>5</v>
      </c>
      <c r="H17" s="35"/>
    </row>
    <row r="18" spans="1:8" ht="20.25" thickBot="1">
      <c r="A18" s="37" t="e">
        <f>#REF!</f>
        <v>#REF!</v>
      </c>
      <c r="B18" s="114" t="e">
        <f>#REF!</f>
        <v>#REF!</v>
      </c>
      <c r="C18" s="38" t="e">
        <f>#REF!</f>
        <v>#REF!</v>
      </c>
      <c r="D18" s="49" t="e">
        <f>#REF!</f>
        <v>#REF!</v>
      </c>
      <c r="E18" s="61" t="e">
        <f>#REF!</f>
        <v>#REF!</v>
      </c>
      <c r="F18" s="60" t="s">
        <v>10</v>
      </c>
      <c r="G18" s="113" t="s">
        <v>26</v>
      </c>
      <c r="H18" s="35"/>
    </row>
    <row r="19" spans="1:8" ht="20.25" thickBot="1">
      <c r="A19" s="37" t="e">
        <f>#REF!</f>
        <v>#REF!</v>
      </c>
      <c r="B19" s="114" t="e">
        <f>#REF!</f>
        <v>#REF!</v>
      </c>
      <c r="C19" s="38" t="e">
        <f>#REF!</f>
        <v>#REF!</v>
      </c>
      <c r="D19" s="49" t="e">
        <f>#REF!</f>
        <v>#REF!</v>
      </c>
      <c r="E19" s="61" t="e">
        <f>#REF!</f>
        <v>#REF!</v>
      </c>
      <c r="F19" s="60" t="s">
        <v>10</v>
      </c>
      <c r="G19" s="113" t="s">
        <v>27</v>
      </c>
      <c r="H19" s="35"/>
    </row>
  </sheetData>
  <mergeCells count="9">
    <mergeCell ref="A14:F14"/>
    <mergeCell ref="A8:F8"/>
    <mergeCell ref="A16:F16"/>
    <mergeCell ref="A1:D1"/>
    <mergeCell ref="A2:D2"/>
    <mergeCell ref="A3:D3"/>
    <mergeCell ref="A4:D4"/>
    <mergeCell ref="A5:D5"/>
    <mergeCell ref="A6:D6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1"/>
  </sheetPr>
  <dimension ref="A1:J64"/>
  <sheetViews>
    <sheetView topLeftCell="A31" workbookViewId="0">
      <selection activeCell="A42" sqref="A42"/>
    </sheetView>
  </sheetViews>
  <sheetFormatPr baseColWidth="10" defaultRowHeight="19.5"/>
  <cols>
    <col min="1" max="1" width="33.140625" style="119" bestFit="1" customWidth="1"/>
    <col min="2" max="2" width="16.7109375" style="111" bestFit="1" customWidth="1"/>
    <col min="3" max="3" width="9.85546875" style="26" bestFit="1" customWidth="1"/>
    <col min="4" max="6" width="4.85546875" style="9" bestFit="1" customWidth="1"/>
    <col min="7" max="7" width="10.28515625" style="9" bestFit="1" customWidth="1"/>
    <col min="8" max="8" width="4.85546875" style="29" bestFit="1" customWidth="1"/>
    <col min="9" max="9" width="12.28515625" style="121" customWidth="1"/>
    <col min="10" max="10" width="4.42578125" style="9" bestFit="1" customWidth="1"/>
    <col min="11" max="16384" width="11.42578125" style="9"/>
  </cols>
  <sheetData>
    <row r="1" spans="1:10">
      <c r="A1" s="227" t="str">
        <f>JUV!A1</f>
        <v>COSTA ESMERALDA</v>
      </c>
      <c r="B1" s="227"/>
      <c r="C1" s="227"/>
      <c r="D1" s="227"/>
      <c r="E1" s="227"/>
      <c r="F1" s="227"/>
      <c r="G1" s="227"/>
      <c r="H1" s="227"/>
      <c r="I1" s="120"/>
      <c r="J1" s="35"/>
    </row>
    <row r="2" spans="1:10">
      <c r="A2" s="234" t="str">
        <f>JUV!A2</f>
        <v>Golf &amp; Links</v>
      </c>
      <c r="B2" s="234"/>
      <c r="C2" s="234"/>
      <c r="D2" s="234"/>
      <c r="E2" s="234"/>
      <c r="F2" s="234"/>
      <c r="G2" s="234"/>
      <c r="H2" s="234"/>
      <c r="I2" s="120"/>
      <c r="J2" s="35"/>
    </row>
    <row r="3" spans="1:10">
      <c r="A3" s="227" t="s">
        <v>7</v>
      </c>
      <c r="B3" s="227"/>
      <c r="C3" s="227"/>
      <c r="D3" s="227"/>
      <c r="E3" s="227"/>
      <c r="F3" s="227"/>
      <c r="G3" s="227"/>
      <c r="H3" s="227"/>
      <c r="I3" s="120"/>
      <c r="J3" s="35"/>
    </row>
    <row r="4" spans="1:10" ht="37.5">
      <c r="A4" s="237" t="e">
        <f>#REF!</f>
        <v>#REF!</v>
      </c>
      <c r="B4" s="237"/>
      <c r="C4" s="237"/>
      <c r="D4" s="237"/>
      <c r="E4" s="237"/>
      <c r="F4" s="237"/>
      <c r="G4" s="237"/>
      <c r="H4" s="237"/>
      <c r="I4" s="120"/>
      <c r="J4" s="35"/>
    </row>
    <row r="5" spans="1:10">
      <c r="A5" s="227" t="str">
        <f>JUV!A5</f>
        <v>DOS VUELTAS DE 9 HOYOS MEDAL PLAY</v>
      </c>
      <c r="B5" s="227"/>
      <c r="C5" s="227"/>
      <c r="D5" s="227"/>
      <c r="E5" s="227"/>
      <c r="F5" s="227"/>
      <c r="G5" s="227"/>
      <c r="H5" s="227"/>
      <c r="I5" s="120"/>
      <c r="J5" s="35"/>
    </row>
    <row r="6" spans="1:10" ht="20.25" thickBot="1">
      <c r="A6" s="227" t="str">
        <f>JUV!A6</f>
        <v>DOMINGO 04 DE SEPTIEMBRE DE 2022</v>
      </c>
      <c r="B6" s="227"/>
      <c r="C6" s="227"/>
      <c r="D6" s="227"/>
      <c r="E6" s="227"/>
      <c r="F6" s="227"/>
      <c r="G6" s="227"/>
      <c r="H6" s="227"/>
      <c r="I6" s="120"/>
      <c r="J6" s="35"/>
    </row>
    <row r="7" spans="1:10" ht="20.25" hidden="1" thickBot="1">
      <c r="A7" s="228" t="e">
        <f>JUV!#REF!</f>
        <v>#REF!</v>
      </c>
      <c r="B7" s="229"/>
      <c r="C7" s="229"/>
      <c r="D7" s="229"/>
      <c r="E7" s="229"/>
      <c r="F7" s="229"/>
      <c r="G7" s="229"/>
      <c r="H7" s="230"/>
      <c r="I7" s="120"/>
      <c r="J7" s="35"/>
    </row>
    <row r="8" spans="1:10" ht="20.25" hidden="1" thickBot="1">
      <c r="A8" s="117" t="s">
        <v>6</v>
      </c>
      <c r="B8" s="116" t="s">
        <v>9</v>
      </c>
      <c r="C8" s="24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20"/>
      <c r="J8" s="35"/>
    </row>
    <row r="9" spans="1:10" ht="20.100000000000001" hidden="1" customHeight="1">
      <c r="A9" s="118" t="e">
        <f>JUV!#REF!</f>
        <v>#REF!</v>
      </c>
      <c r="B9" s="115" t="e">
        <f>JUV!#REF!</f>
        <v>#REF!</v>
      </c>
      <c r="C9" s="25" t="e">
        <f>JUV!#REF!</f>
        <v>#REF!</v>
      </c>
      <c r="D9" s="20" t="e">
        <f>JUV!#REF!</f>
        <v>#REF!</v>
      </c>
      <c r="E9" s="20" t="e">
        <f>JUV!#REF!</f>
        <v>#REF!</v>
      </c>
      <c r="F9" s="20" t="e">
        <f>JUV!#REF!</f>
        <v>#REF!</v>
      </c>
      <c r="G9" s="20" t="e">
        <f>JUV!#REF!</f>
        <v>#REF!</v>
      </c>
      <c r="H9" s="28" t="s">
        <v>10</v>
      </c>
      <c r="I9" s="113" t="s">
        <v>15</v>
      </c>
      <c r="J9" s="35"/>
    </row>
    <row r="10" spans="1:10" ht="20.100000000000001" hidden="1" customHeight="1">
      <c r="A10" s="118" t="e">
        <f>JUV!#REF!</f>
        <v>#REF!</v>
      </c>
      <c r="B10" s="115" t="e">
        <f>JUV!#REF!</f>
        <v>#REF!</v>
      </c>
      <c r="C10" s="25" t="e">
        <f>JUV!#REF!</f>
        <v>#REF!</v>
      </c>
      <c r="D10" s="20" t="e">
        <f>JUV!#REF!</f>
        <v>#REF!</v>
      </c>
      <c r="E10" s="20" t="e">
        <f>JUV!#REF!</f>
        <v>#REF!</v>
      </c>
      <c r="F10" s="20" t="e">
        <f>JUV!#REF!</f>
        <v>#REF!</v>
      </c>
      <c r="G10" s="20" t="e">
        <f>JUV!#REF!</f>
        <v>#REF!</v>
      </c>
      <c r="H10" s="28" t="s">
        <v>10</v>
      </c>
      <c r="I10" s="113" t="s">
        <v>16</v>
      </c>
      <c r="J10" s="35"/>
    </row>
    <row r="11" spans="1:10" ht="20.100000000000001" hidden="1" customHeight="1">
      <c r="A11" s="118"/>
      <c r="B11" s="115"/>
      <c r="C11" s="25"/>
      <c r="D11" s="20"/>
      <c r="E11" s="20"/>
      <c r="F11" s="20"/>
      <c r="G11" s="31">
        <f>SUM(E11:F11)</f>
        <v>0</v>
      </c>
      <c r="H11" s="28">
        <f>SUM(G11-D11)</f>
        <v>0</v>
      </c>
      <c r="I11" s="113" t="s">
        <v>17</v>
      </c>
      <c r="J11" s="35"/>
    </row>
    <row r="12" spans="1:10" ht="20.100000000000001" hidden="1" customHeight="1">
      <c r="A12" s="118"/>
      <c r="B12" s="115"/>
      <c r="C12" s="25"/>
      <c r="D12" s="20"/>
      <c r="E12" s="20"/>
      <c r="F12" s="20"/>
      <c r="G12" s="31">
        <f>SUM(E12:F12)</f>
        <v>0</v>
      </c>
      <c r="H12" s="28">
        <f>SUM(G12-D12)</f>
        <v>0</v>
      </c>
      <c r="I12" s="113" t="s">
        <v>18</v>
      </c>
      <c r="J12" s="35"/>
    </row>
    <row r="13" spans="1:10" ht="20.25" thickBot="1">
      <c r="A13" s="228" t="e">
        <f>#REF!</f>
        <v>#REF!</v>
      </c>
      <c r="B13" s="229"/>
      <c r="C13" s="229"/>
      <c r="D13" s="229"/>
      <c r="E13" s="229"/>
      <c r="F13" s="229"/>
      <c r="G13" s="229"/>
      <c r="H13" s="230"/>
      <c r="I13" s="63"/>
      <c r="J13" s="35"/>
    </row>
    <row r="14" spans="1:10" ht="20.25" thickBot="1">
      <c r="A14" s="117" t="s">
        <v>6</v>
      </c>
      <c r="B14" s="116" t="s">
        <v>45</v>
      </c>
      <c r="C14" s="24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20"/>
      <c r="J14" s="35"/>
    </row>
    <row r="15" spans="1:10" ht="20.100000000000001" customHeight="1" thickBot="1">
      <c r="A15" s="118" t="e">
        <f>#REF!</f>
        <v>#REF!</v>
      </c>
      <c r="B15" s="115" t="e">
        <f>#REF!</f>
        <v>#REF!</v>
      </c>
      <c r="C15" s="25" t="e">
        <f>#REF!</f>
        <v>#REF!</v>
      </c>
      <c r="D15" s="20" t="e">
        <f>#REF!</f>
        <v>#REF!</v>
      </c>
      <c r="E15" s="20" t="e">
        <f>#REF!</f>
        <v>#REF!</v>
      </c>
      <c r="F15" s="20" t="e">
        <f>#REF!</f>
        <v>#REF!</v>
      </c>
      <c r="G15" s="20" t="e">
        <f>#REF!</f>
        <v>#REF!</v>
      </c>
      <c r="H15" s="28" t="s">
        <v>10</v>
      </c>
      <c r="I15" s="113" t="s">
        <v>26</v>
      </c>
      <c r="J15" s="35" t="s">
        <v>69</v>
      </c>
    </row>
    <row r="16" spans="1:10" ht="20.25" thickBot="1"/>
    <row r="17" spans="1:10" ht="20.25" thickBot="1">
      <c r="A17" s="228" t="e">
        <f>#REF!</f>
        <v>#REF!</v>
      </c>
      <c r="B17" s="229"/>
      <c r="C17" s="229"/>
      <c r="D17" s="229"/>
      <c r="E17" s="229"/>
      <c r="F17" s="229"/>
      <c r="G17" s="229"/>
      <c r="H17" s="230"/>
      <c r="I17" s="63"/>
    </row>
    <row r="18" spans="1:10" ht="20.25" thickBot="1">
      <c r="A18" s="117" t="s">
        <v>0</v>
      </c>
      <c r="B18" s="116" t="s">
        <v>45</v>
      </c>
      <c r="C18" s="24" t="s">
        <v>21</v>
      </c>
      <c r="D18" s="4" t="s">
        <v>1</v>
      </c>
      <c r="E18" s="4" t="s">
        <v>2</v>
      </c>
      <c r="F18" s="4" t="s">
        <v>3</v>
      </c>
      <c r="G18" s="4" t="s">
        <v>4</v>
      </c>
      <c r="H18" s="4" t="s">
        <v>5</v>
      </c>
      <c r="I18" s="120"/>
    </row>
    <row r="19" spans="1:10" ht="20.25" thickBot="1">
      <c r="A19" s="118" t="s">
        <v>48</v>
      </c>
      <c r="B19" s="115" t="s">
        <v>43</v>
      </c>
      <c r="C19" s="25">
        <v>39213</v>
      </c>
      <c r="D19" s="20">
        <v>11</v>
      </c>
      <c r="E19" s="20">
        <v>40</v>
      </c>
      <c r="F19" s="20">
        <v>37</v>
      </c>
      <c r="G19" s="20">
        <f t="shared" ref="G19:G24" si="0">SUM(E19:F19)</f>
        <v>77</v>
      </c>
      <c r="H19" s="28" t="s">
        <v>10</v>
      </c>
      <c r="I19" s="113" t="s">
        <v>26</v>
      </c>
      <c r="J19" s="9" t="s">
        <v>69</v>
      </c>
    </row>
    <row r="20" spans="1:10" ht="20.25" thickBot="1">
      <c r="A20" s="118" t="s">
        <v>51</v>
      </c>
      <c r="B20" s="115" t="s">
        <v>44</v>
      </c>
      <c r="C20" s="25">
        <v>39643</v>
      </c>
      <c r="D20" s="20">
        <v>26</v>
      </c>
      <c r="E20" s="20">
        <v>47</v>
      </c>
      <c r="F20" s="20">
        <v>49</v>
      </c>
      <c r="G20" s="20">
        <f t="shared" si="0"/>
        <v>96</v>
      </c>
      <c r="H20" s="28" t="s">
        <v>10</v>
      </c>
      <c r="I20" s="113" t="s">
        <v>27</v>
      </c>
      <c r="J20" s="9" t="s">
        <v>69</v>
      </c>
    </row>
    <row r="21" spans="1:10" ht="20.25" thickBot="1">
      <c r="A21" s="118" t="s">
        <v>47</v>
      </c>
      <c r="B21" s="115" t="s">
        <v>43</v>
      </c>
      <c r="C21" s="25">
        <v>40532</v>
      </c>
      <c r="D21" s="20">
        <v>26</v>
      </c>
      <c r="E21" s="20">
        <v>50</v>
      </c>
      <c r="F21" s="20">
        <v>49</v>
      </c>
      <c r="G21" s="20">
        <f t="shared" si="0"/>
        <v>99</v>
      </c>
      <c r="H21" s="28" t="s">
        <v>10</v>
      </c>
      <c r="I21" s="113" t="s">
        <v>66</v>
      </c>
      <c r="J21" s="9" t="s">
        <v>69</v>
      </c>
    </row>
    <row r="22" spans="1:10" ht="20.25" thickBot="1">
      <c r="A22" s="118" t="s">
        <v>49</v>
      </c>
      <c r="B22" s="115" t="s">
        <v>43</v>
      </c>
      <c r="C22" s="25">
        <v>40366</v>
      </c>
      <c r="D22" s="20">
        <v>46</v>
      </c>
      <c r="E22" s="20">
        <v>61</v>
      </c>
      <c r="F22" s="20">
        <v>54</v>
      </c>
      <c r="G22" s="20">
        <f t="shared" si="0"/>
        <v>115</v>
      </c>
      <c r="H22" s="28">
        <f>SUM(G22-D22)</f>
        <v>69</v>
      </c>
      <c r="I22" s="113" t="s">
        <v>17</v>
      </c>
      <c r="J22" s="9" t="s">
        <v>69</v>
      </c>
    </row>
    <row r="23" spans="1:10" ht="20.25" thickBot="1">
      <c r="A23" s="118" t="s">
        <v>46</v>
      </c>
      <c r="B23" s="115" t="s">
        <v>43</v>
      </c>
      <c r="C23" s="25">
        <v>40465</v>
      </c>
      <c r="D23" s="20">
        <v>25</v>
      </c>
      <c r="E23" s="20">
        <v>53</v>
      </c>
      <c r="F23" s="20">
        <v>52</v>
      </c>
      <c r="G23" s="20">
        <f t="shared" si="0"/>
        <v>105</v>
      </c>
      <c r="H23" s="28">
        <f>SUM(G23-D23)</f>
        <v>80</v>
      </c>
      <c r="I23" s="113" t="s">
        <v>18</v>
      </c>
      <c r="J23" s="9" t="s">
        <v>69</v>
      </c>
    </row>
    <row r="24" spans="1:10" ht="20.25" thickBot="1">
      <c r="A24" s="118" t="s">
        <v>50</v>
      </c>
      <c r="B24" s="115" t="s">
        <v>44</v>
      </c>
      <c r="C24" s="25">
        <v>40469</v>
      </c>
      <c r="D24" s="20">
        <v>59</v>
      </c>
      <c r="E24" s="20">
        <v>74</v>
      </c>
      <c r="F24" s="20">
        <v>65</v>
      </c>
      <c r="G24" s="20">
        <f t="shared" si="0"/>
        <v>139</v>
      </c>
      <c r="H24" s="28">
        <f>SUM(G24-D24)</f>
        <v>80</v>
      </c>
      <c r="I24" s="113" t="s">
        <v>67</v>
      </c>
      <c r="J24" s="9" t="s">
        <v>69</v>
      </c>
    </row>
    <row r="26" spans="1:10" ht="37.5">
      <c r="A26" s="237" t="e">
        <f>#REF!</f>
        <v>#REF!</v>
      </c>
      <c r="B26" s="237"/>
      <c r="C26" s="237"/>
      <c r="D26" s="237"/>
      <c r="E26" s="237"/>
      <c r="F26" s="237"/>
      <c r="G26" s="237"/>
      <c r="H26" s="237"/>
    </row>
    <row r="27" spans="1:10" ht="20.25" thickBot="1"/>
    <row r="28" spans="1:10" ht="20.25" thickBot="1">
      <c r="A28" s="228" t="e">
        <f>#REF!</f>
        <v>#REF!</v>
      </c>
      <c r="B28" s="229"/>
      <c r="C28" s="229"/>
      <c r="D28" s="229"/>
      <c r="E28" s="229"/>
      <c r="F28" s="229"/>
      <c r="G28" s="229"/>
      <c r="H28" s="230"/>
      <c r="I28" s="63"/>
    </row>
    <row r="29" spans="1:10" ht="20.25" thickBot="1">
      <c r="A29" s="117" t="s">
        <v>6</v>
      </c>
      <c r="B29" s="116" t="s">
        <v>45</v>
      </c>
      <c r="C29" s="24" t="s">
        <v>21</v>
      </c>
      <c r="D29" s="4" t="s">
        <v>1</v>
      </c>
      <c r="E29" s="4" t="s">
        <v>2</v>
      </c>
      <c r="F29" s="4" t="s">
        <v>3</v>
      </c>
      <c r="G29" s="4" t="s">
        <v>4</v>
      </c>
      <c r="H29" s="4" t="s">
        <v>5</v>
      </c>
      <c r="I29" s="120"/>
    </row>
    <row r="30" spans="1:10" ht="20.25" thickBot="1">
      <c r="A30" s="118" t="s">
        <v>56</v>
      </c>
      <c r="B30" s="115" t="s">
        <v>68</v>
      </c>
      <c r="C30" s="25">
        <v>39932</v>
      </c>
      <c r="D30" s="20">
        <v>14</v>
      </c>
      <c r="E30" s="20">
        <v>44</v>
      </c>
      <c r="F30" s="20">
        <v>41</v>
      </c>
      <c r="G30" s="20">
        <f t="shared" ref="G30:G35" si="1">SUM(E30:F30)</f>
        <v>85</v>
      </c>
      <c r="H30" s="28" t="s">
        <v>10</v>
      </c>
      <c r="I30" s="113" t="s">
        <v>26</v>
      </c>
      <c r="J30" s="9" t="s">
        <v>69</v>
      </c>
    </row>
    <row r="31" spans="1:10" ht="20.25" thickBot="1">
      <c r="A31" s="118" t="s">
        <v>54</v>
      </c>
      <c r="B31" s="115" t="s">
        <v>68</v>
      </c>
      <c r="C31" s="25">
        <v>39591</v>
      </c>
      <c r="D31" s="20">
        <v>19</v>
      </c>
      <c r="E31" s="20">
        <v>46</v>
      </c>
      <c r="F31" s="20">
        <v>50</v>
      </c>
      <c r="G31" s="20">
        <f t="shared" si="1"/>
        <v>96</v>
      </c>
      <c r="H31" s="28" t="s">
        <v>10</v>
      </c>
      <c r="I31" s="113" t="s">
        <v>27</v>
      </c>
      <c r="J31" s="9" t="s">
        <v>69</v>
      </c>
    </row>
    <row r="32" spans="1:10" ht="20.25" thickBot="1">
      <c r="A32" s="118" t="s">
        <v>57</v>
      </c>
      <c r="B32" s="115" t="s">
        <v>68</v>
      </c>
      <c r="C32" s="25">
        <v>39869</v>
      </c>
      <c r="D32" s="20">
        <v>22</v>
      </c>
      <c r="E32" s="20">
        <v>53</v>
      </c>
      <c r="F32" s="20">
        <v>50</v>
      </c>
      <c r="G32" s="20">
        <f t="shared" si="1"/>
        <v>103</v>
      </c>
      <c r="H32" s="28" t="s">
        <v>10</v>
      </c>
      <c r="I32" s="113" t="s">
        <v>66</v>
      </c>
      <c r="J32" s="9" t="s">
        <v>69</v>
      </c>
    </row>
    <row r="33" spans="1:10" ht="20.25" thickBot="1">
      <c r="A33" s="118" t="s">
        <v>58</v>
      </c>
      <c r="B33" s="115" t="s">
        <v>68</v>
      </c>
      <c r="C33" s="25">
        <v>40056</v>
      </c>
      <c r="D33" s="20">
        <v>42</v>
      </c>
      <c r="E33" s="20">
        <v>53</v>
      </c>
      <c r="F33" s="20">
        <v>58</v>
      </c>
      <c r="G33" s="20">
        <f t="shared" si="1"/>
        <v>111</v>
      </c>
      <c r="H33" s="28">
        <f>SUM(G33-D33)</f>
        <v>69</v>
      </c>
      <c r="I33" s="113" t="s">
        <v>17</v>
      </c>
      <c r="J33" s="9" t="s">
        <v>69</v>
      </c>
    </row>
    <row r="34" spans="1:10" ht="20.25" thickBot="1">
      <c r="A34" s="118" t="s">
        <v>53</v>
      </c>
      <c r="B34" s="115" t="s">
        <v>68</v>
      </c>
      <c r="C34" s="25">
        <v>39425</v>
      </c>
      <c r="D34" s="20">
        <v>47</v>
      </c>
      <c r="E34" s="20">
        <v>63</v>
      </c>
      <c r="F34" s="20">
        <v>61</v>
      </c>
      <c r="G34" s="20">
        <f t="shared" si="1"/>
        <v>124</v>
      </c>
      <c r="H34" s="28">
        <f>SUM(G34-D34)</f>
        <v>77</v>
      </c>
      <c r="I34" s="113" t="s">
        <v>18</v>
      </c>
      <c r="J34" s="9" t="s">
        <v>69</v>
      </c>
    </row>
    <row r="35" spans="1:10" ht="20.25" thickBot="1">
      <c r="A35" s="118" t="s">
        <v>55</v>
      </c>
      <c r="B35" s="115" t="s">
        <v>68</v>
      </c>
      <c r="C35" s="25">
        <v>39177</v>
      </c>
      <c r="D35" s="20">
        <v>26</v>
      </c>
      <c r="E35" s="20">
        <v>55</v>
      </c>
      <c r="F35" s="20">
        <v>53</v>
      </c>
      <c r="G35" s="20">
        <f t="shared" si="1"/>
        <v>108</v>
      </c>
      <c r="H35" s="28">
        <f>SUM(G35-D35)</f>
        <v>82</v>
      </c>
      <c r="I35" s="113" t="s">
        <v>67</v>
      </c>
      <c r="J35" s="9" t="s">
        <v>69</v>
      </c>
    </row>
    <row r="36" spans="1:10" ht="20.25" thickBot="1"/>
    <row r="37" spans="1:10" ht="20.25" thickBot="1">
      <c r="A37" s="228" t="e">
        <f>#REF!</f>
        <v>#REF!</v>
      </c>
      <c r="B37" s="229"/>
      <c r="C37" s="229"/>
      <c r="D37" s="229"/>
      <c r="E37" s="229"/>
      <c r="F37" s="229"/>
      <c r="G37" s="229"/>
      <c r="H37" s="230"/>
      <c r="I37" s="63"/>
    </row>
    <row r="38" spans="1:10" ht="20.25" thickBot="1">
      <c r="A38" s="117" t="s">
        <v>6</v>
      </c>
      <c r="B38" s="116" t="s">
        <v>45</v>
      </c>
      <c r="C38" s="24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20"/>
    </row>
    <row r="39" spans="1:10" ht="20.25" thickBot="1">
      <c r="A39" s="118" t="e">
        <f>#REF!</f>
        <v>#REF!</v>
      </c>
      <c r="B39" s="115" t="e">
        <f>#REF!</f>
        <v>#REF!</v>
      </c>
      <c r="C39" s="25" t="e">
        <f>#REF!</f>
        <v>#REF!</v>
      </c>
      <c r="D39" s="20" t="e">
        <f>#REF!</f>
        <v>#REF!</v>
      </c>
      <c r="E39" s="20" t="e">
        <f>#REF!</f>
        <v>#REF!</v>
      </c>
      <c r="F39" s="20" t="e">
        <f>#REF!</f>
        <v>#REF!</v>
      </c>
      <c r="G39" s="20" t="e">
        <f>#REF!</f>
        <v>#REF!</v>
      </c>
      <c r="H39" s="28" t="s">
        <v>10</v>
      </c>
      <c r="I39" s="113" t="s">
        <v>26</v>
      </c>
    </row>
    <row r="40" spans="1:10" ht="20.25" thickBot="1">
      <c r="A40" s="118" t="e">
        <f>#REF!</f>
        <v>#REF!</v>
      </c>
      <c r="B40" s="115" t="e">
        <f>#REF!</f>
        <v>#REF!</v>
      </c>
      <c r="C40" s="25" t="e">
        <f>#REF!</f>
        <v>#REF!</v>
      </c>
      <c r="D40" s="20" t="e">
        <f>#REF!</f>
        <v>#REF!</v>
      </c>
      <c r="E40" s="20" t="e">
        <f>#REF!</f>
        <v>#REF!</v>
      </c>
      <c r="F40" s="20" t="e">
        <f>#REF!</f>
        <v>#REF!</v>
      </c>
      <c r="G40" s="20" t="e">
        <f>#REF!</f>
        <v>#REF!</v>
      </c>
      <c r="H40" s="28" t="s">
        <v>10</v>
      </c>
      <c r="I40" s="113" t="s">
        <v>27</v>
      </c>
    </row>
    <row r="41" spans="1:10" ht="20.25" thickBot="1">
      <c r="A41" s="118" t="e">
        <f>#REF!</f>
        <v>#REF!</v>
      </c>
      <c r="B41" s="115" t="e">
        <f>#REF!</f>
        <v>#REF!</v>
      </c>
      <c r="C41" s="25" t="e">
        <f>#REF!</f>
        <v>#REF!</v>
      </c>
      <c r="D41" s="20" t="e">
        <f>#REF!</f>
        <v>#REF!</v>
      </c>
      <c r="E41" s="20" t="e">
        <f>#REF!</f>
        <v>#REF!</v>
      </c>
      <c r="F41" s="20" t="e">
        <f>#REF!</f>
        <v>#REF!</v>
      </c>
      <c r="G41" s="20" t="e">
        <f>#REF!</f>
        <v>#REF!</v>
      </c>
      <c r="H41" s="28" t="s">
        <v>10</v>
      </c>
      <c r="I41" s="113" t="s">
        <v>66</v>
      </c>
    </row>
    <row r="42" spans="1:10" ht="20.25" thickBot="1">
      <c r="A42" s="118"/>
      <c r="B42" s="115"/>
      <c r="C42" s="25"/>
      <c r="D42" s="20"/>
      <c r="E42" s="20"/>
      <c r="F42" s="20"/>
      <c r="G42" s="20"/>
      <c r="H42" s="28"/>
      <c r="I42" s="113" t="s">
        <v>17</v>
      </c>
    </row>
    <row r="43" spans="1:10" ht="20.25" thickBot="1">
      <c r="A43" s="118"/>
      <c r="B43" s="115"/>
      <c r="C43" s="25"/>
      <c r="D43" s="20"/>
      <c r="E43" s="20"/>
      <c r="F43" s="20"/>
      <c r="G43" s="20"/>
      <c r="H43" s="28"/>
      <c r="I43" s="113" t="s">
        <v>18</v>
      </c>
    </row>
    <row r="44" spans="1:10" ht="20.25" thickBot="1">
      <c r="A44" s="118"/>
      <c r="B44" s="115"/>
      <c r="C44" s="25"/>
      <c r="D44" s="20"/>
      <c r="E44" s="20"/>
      <c r="F44" s="20"/>
      <c r="G44" s="20"/>
      <c r="H44" s="28"/>
      <c r="I44" s="113" t="s">
        <v>67</v>
      </c>
    </row>
    <row r="45" spans="1:10">
      <c r="A45" s="122"/>
      <c r="B45" s="126"/>
      <c r="C45" s="123"/>
      <c r="D45" s="45"/>
      <c r="E45" s="45"/>
      <c r="F45" s="45"/>
      <c r="G45" s="45"/>
      <c r="H45" s="124"/>
      <c r="I45" s="125"/>
    </row>
    <row r="46" spans="1:10">
      <c r="A46" s="122"/>
      <c r="B46" s="126"/>
      <c r="C46" s="123"/>
      <c r="D46" s="45"/>
      <c r="E46" s="45"/>
      <c r="F46" s="45"/>
      <c r="G46" s="45"/>
      <c r="H46" s="124"/>
      <c r="I46" s="125"/>
    </row>
    <row r="47" spans="1:10" ht="20.25" thickBot="1"/>
    <row r="48" spans="1:10" ht="20.25" thickBot="1">
      <c r="A48" s="228" t="e">
        <f>#REF!</f>
        <v>#REF!</v>
      </c>
      <c r="B48" s="229"/>
      <c r="C48" s="229"/>
      <c r="D48" s="229"/>
      <c r="E48" s="229"/>
      <c r="F48" s="229"/>
      <c r="G48" s="229"/>
      <c r="H48" s="230"/>
      <c r="I48" s="63"/>
    </row>
    <row r="49" spans="1:10" ht="20.25" thickBot="1">
      <c r="A49" s="117" t="s">
        <v>0</v>
      </c>
      <c r="B49" s="116" t="s">
        <v>45</v>
      </c>
      <c r="C49" s="24" t="s">
        <v>21</v>
      </c>
      <c r="D49" s="4" t="s">
        <v>1</v>
      </c>
      <c r="E49" s="4" t="s">
        <v>2</v>
      </c>
      <c r="F49" s="4" t="s">
        <v>3</v>
      </c>
      <c r="G49" s="4" t="s">
        <v>4</v>
      </c>
      <c r="H49" s="4" t="s">
        <v>5</v>
      </c>
      <c r="I49" s="120"/>
    </row>
    <row r="50" spans="1:10" ht="20.25" thickBot="1">
      <c r="A50" s="118" t="s">
        <v>62</v>
      </c>
      <c r="B50" s="115" t="s">
        <v>52</v>
      </c>
      <c r="C50" s="25">
        <v>39105</v>
      </c>
      <c r="D50" s="20">
        <v>3</v>
      </c>
      <c r="E50" s="20">
        <v>41</v>
      </c>
      <c r="F50" s="20">
        <v>37</v>
      </c>
      <c r="G50" s="20">
        <f t="shared" ref="G50:G55" si="2">SUM(E50:F50)</f>
        <v>78</v>
      </c>
      <c r="H50" s="28" t="s">
        <v>10</v>
      </c>
      <c r="I50" s="113" t="s">
        <v>26</v>
      </c>
      <c r="J50" s="9" t="s">
        <v>69</v>
      </c>
    </row>
    <row r="51" spans="1:10" ht="20.25" thickBot="1">
      <c r="A51" s="118" t="s">
        <v>60</v>
      </c>
      <c r="B51" s="115" t="s">
        <v>68</v>
      </c>
      <c r="C51" s="25">
        <v>39205</v>
      </c>
      <c r="D51" s="20">
        <v>10</v>
      </c>
      <c r="E51" s="20">
        <v>38</v>
      </c>
      <c r="F51" s="20">
        <v>41</v>
      </c>
      <c r="G51" s="20">
        <f t="shared" si="2"/>
        <v>79</v>
      </c>
      <c r="H51" s="28" t="s">
        <v>10</v>
      </c>
      <c r="I51" s="113" t="s">
        <v>27</v>
      </c>
      <c r="J51" s="9" t="s">
        <v>69</v>
      </c>
    </row>
    <row r="52" spans="1:10" ht="20.25" thickBot="1">
      <c r="A52" s="118" t="s">
        <v>59</v>
      </c>
      <c r="B52" s="115" t="s">
        <v>42</v>
      </c>
      <c r="C52" s="25">
        <v>39467</v>
      </c>
      <c r="D52" s="20">
        <v>12</v>
      </c>
      <c r="E52" s="20">
        <v>38</v>
      </c>
      <c r="F52" s="20">
        <v>44</v>
      </c>
      <c r="G52" s="20">
        <f t="shared" si="2"/>
        <v>82</v>
      </c>
      <c r="H52" s="28" t="s">
        <v>10</v>
      </c>
      <c r="I52" s="113" t="s">
        <v>66</v>
      </c>
      <c r="J52" s="9" t="s">
        <v>69</v>
      </c>
    </row>
    <row r="53" spans="1:10" ht="20.25" thickBot="1">
      <c r="A53" s="118" t="s">
        <v>64</v>
      </c>
      <c r="B53" s="115" t="s">
        <v>63</v>
      </c>
      <c r="C53" s="25">
        <v>39770</v>
      </c>
      <c r="D53" s="20">
        <v>10</v>
      </c>
      <c r="E53" s="20">
        <v>40</v>
      </c>
      <c r="F53" s="20">
        <v>38</v>
      </c>
      <c r="G53" s="20">
        <f t="shared" si="2"/>
        <v>78</v>
      </c>
      <c r="H53" s="28">
        <f>SUM(G53-D53)</f>
        <v>68</v>
      </c>
      <c r="I53" s="113" t="s">
        <v>17</v>
      </c>
      <c r="J53" s="9" t="s">
        <v>69</v>
      </c>
    </row>
    <row r="54" spans="1:10" ht="20.25" thickBot="1">
      <c r="A54" s="118" t="s">
        <v>65</v>
      </c>
      <c r="B54" s="115" t="s">
        <v>63</v>
      </c>
      <c r="C54" s="25">
        <v>39785</v>
      </c>
      <c r="D54" s="20">
        <v>32</v>
      </c>
      <c r="E54" s="20">
        <v>50</v>
      </c>
      <c r="F54" s="20">
        <v>51</v>
      </c>
      <c r="G54" s="20">
        <f t="shared" si="2"/>
        <v>101</v>
      </c>
      <c r="H54" s="28">
        <f>SUM(G54-D54)</f>
        <v>69</v>
      </c>
      <c r="I54" s="113" t="s">
        <v>18</v>
      </c>
      <c r="J54" s="9" t="s">
        <v>69</v>
      </c>
    </row>
    <row r="55" spans="1:10" ht="20.25" thickBot="1">
      <c r="A55" s="118" t="s">
        <v>61</v>
      </c>
      <c r="B55" s="115" t="s">
        <v>68</v>
      </c>
      <c r="C55" s="25">
        <v>39755</v>
      </c>
      <c r="D55" s="20">
        <v>18</v>
      </c>
      <c r="E55" s="20">
        <v>45</v>
      </c>
      <c r="F55" s="20">
        <v>43</v>
      </c>
      <c r="G55" s="20">
        <f t="shared" si="2"/>
        <v>88</v>
      </c>
      <c r="H55" s="28">
        <f>SUM(G55-D55)</f>
        <v>70</v>
      </c>
      <c r="I55" s="113" t="s">
        <v>67</v>
      </c>
      <c r="J55" s="9" t="s">
        <v>69</v>
      </c>
    </row>
    <row r="56" spans="1:10" ht="20.25" thickBot="1"/>
    <row r="57" spans="1:10" ht="20.25" thickBot="1">
      <c r="A57" s="228" t="e">
        <f>#REF!</f>
        <v>#REF!</v>
      </c>
      <c r="B57" s="229"/>
      <c r="C57" s="229"/>
      <c r="D57" s="229"/>
      <c r="E57" s="229"/>
      <c r="F57" s="229"/>
      <c r="G57" s="229"/>
      <c r="H57" s="230"/>
      <c r="I57" s="63"/>
    </row>
    <row r="58" spans="1:10" ht="20.25" thickBot="1">
      <c r="A58" s="117" t="s">
        <v>0</v>
      </c>
      <c r="B58" s="116" t="s">
        <v>45</v>
      </c>
      <c r="C58" s="24" t="s">
        <v>21</v>
      </c>
      <c r="D58" s="4" t="s">
        <v>1</v>
      </c>
      <c r="E58" s="4" t="s">
        <v>2</v>
      </c>
      <c r="F58" s="4" t="s">
        <v>3</v>
      </c>
      <c r="G58" s="4" t="s">
        <v>4</v>
      </c>
      <c r="H58" s="4" t="s">
        <v>5</v>
      </c>
      <c r="I58" s="120"/>
    </row>
    <row r="59" spans="1:10" ht="20.25" thickBot="1">
      <c r="A59" s="118" t="e">
        <f>#REF!</f>
        <v>#REF!</v>
      </c>
      <c r="B59" s="115" t="e">
        <f>#REF!</f>
        <v>#REF!</v>
      </c>
      <c r="C59" s="25" t="e">
        <f>#REF!</f>
        <v>#REF!</v>
      </c>
      <c r="D59" s="20" t="e">
        <f>#REF!</f>
        <v>#REF!</v>
      </c>
      <c r="E59" s="20" t="e">
        <f>#REF!</f>
        <v>#REF!</v>
      </c>
      <c r="F59" s="20" t="e">
        <f>#REF!</f>
        <v>#REF!</v>
      </c>
      <c r="G59" s="20" t="e">
        <f>#REF!</f>
        <v>#REF!</v>
      </c>
      <c r="H59" s="28" t="s">
        <v>10</v>
      </c>
      <c r="I59" s="113" t="s">
        <v>26</v>
      </c>
    </row>
    <row r="60" spans="1:10" ht="20.25" thickBot="1">
      <c r="A60" s="118" t="e">
        <f>#REF!</f>
        <v>#REF!</v>
      </c>
      <c r="B60" s="115" t="e">
        <f>#REF!</f>
        <v>#REF!</v>
      </c>
      <c r="C60" s="25" t="e">
        <f>#REF!</f>
        <v>#REF!</v>
      </c>
      <c r="D60" s="20" t="e">
        <f>#REF!</f>
        <v>#REF!</v>
      </c>
      <c r="E60" s="20" t="e">
        <f>#REF!</f>
        <v>#REF!</v>
      </c>
      <c r="F60" s="20" t="e">
        <f>#REF!</f>
        <v>#REF!</v>
      </c>
      <c r="G60" s="20" t="e">
        <f>#REF!</f>
        <v>#REF!</v>
      </c>
      <c r="H60" s="28" t="s">
        <v>10</v>
      </c>
      <c r="I60" s="113" t="s">
        <v>27</v>
      </c>
    </row>
    <row r="61" spans="1:10" ht="20.25" thickBot="1">
      <c r="A61" s="118" t="e">
        <f>#REF!</f>
        <v>#REF!</v>
      </c>
      <c r="B61" s="115" t="e">
        <f>#REF!</f>
        <v>#REF!</v>
      </c>
      <c r="C61" s="25" t="e">
        <f>#REF!</f>
        <v>#REF!</v>
      </c>
      <c r="D61" s="20" t="e">
        <f>#REF!</f>
        <v>#REF!</v>
      </c>
      <c r="E61" s="20" t="e">
        <f>#REF!</f>
        <v>#REF!</v>
      </c>
      <c r="F61" s="20" t="e">
        <f>#REF!</f>
        <v>#REF!</v>
      </c>
      <c r="G61" s="20" t="e">
        <f>#REF!</f>
        <v>#REF!</v>
      </c>
      <c r="H61" s="28" t="s">
        <v>10</v>
      </c>
      <c r="I61" s="113" t="s">
        <v>66</v>
      </c>
    </row>
    <row r="62" spans="1:10" ht="20.25" thickBot="1">
      <c r="A62" s="118"/>
      <c r="B62" s="115"/>
      <c r="C62" s="25"/>
      <c r="D62" s="20"/>
      <c r="E62" s="20"/>
      <c r="F62" s="20"/>
      <c r="G62" s="20"/>
      <c r="H62" s="28"/>
      <c r="I62" s="113" t="s">
        <v>17</v>
      </c>
    </row>
    <row r="63" spans="1:10" ht="20.25" thickBot="1">
      <c r="A63" s="118"/>
      <c r="B63" s="115"/>
      <c r="C63" s="25"/>
      <c r="D63" s="20"/>
      <c r="E63" s="20"/>
      <c r="F63" s="20"/>
      <c r="G63" s="20"/>
      <c r="H63" s="28"/>
      <c r="I63" s="113" t="s">
        <v>18</v>
      </c>
    </row>
    <row r="64" spans="1:10" ht="20.25" thickBot="1">
      <c r="A64" s="118"/>
      <c r="B64" s="115"/>
      <c r="C64" s="25"/>
      <c r="D64" s="20"/>
      <c r="E64" s="20"/>
      <c r="F64" s="20"/>
      <c r="G64" s="20"/>
      <c r="H64" s="28"/>
      <c r="I64" s="113" t="s">
        <v>67</v>
      </c>
    </row>
  </sheetData>
  <mergeCells count="14">
    <mergeCell ref="A7:H7"/>
    <mergeCell ref="A13:H13"/>
    <mergeCell ref="A1:H1"/>
    <mergeCell ref="A2:H2"/>
    <mergeCell ref="A3:H3"/>
    <mergeCell ref="A4:H4"/>
    <mergeCell ref="A5:H5"/>
    <mergeCell ref="A6:H6"/>
    <mergeCell ref="A57:H57"/>
    <mergeCell ref="A17:H17"/>
    <mergeCell ref="A26:H26"/>
    <mergeCell ref="A28:H28"/>
    <mergeCell ref="A37:H37"/>
    <mergeCell ref="A48:H48"/>
  </mergeCells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:L151"/>
  <sheetViews>
    <sheetView zoomScaleNormal="100" workbookViewId="0">
      <selection sqref="A1:H1"/>
    </sheetView>
  </sheetViews>
  <sheetFormatPr baseColWidth="10" defaultRowHeight="18"/>
  <cols>
    <col min="1" max="1" width="6" style="189" customWidth="1"/>
    <col min="2" max="2" width="3.42578125" style="30" customWidth="1"/>
    <col min="3" max="3" width="22.7109375" style="190" customWidth="1"/>
    <col min="4" max="4" width="5.7109375" style="191" bestFit="1" customWidth="1"/>
    <col min="5" max="5" width="22.7109375" style="190" customWidth="1"/>
    <col min="6" max="6" width="5.7109375" style="191" bestFit="1" customWidth="1"/>
    <col min="7" max="7" width="22.7109375" style="190" customWidth="1"/>
    <col min="8" max="8" width="5.140625" style="191" bestFit="1" customWidth="1"/>
    <col min="9" max="9" width="2" style="192" bestFit="1" customWidth="1"/>
    <col min="10" max="10" width="4.140625" bestFit="1" customWidth="1"/>
    <col min="11" max="11" width="11.42578125" style="30"/>
    <col min="12" max="12" width="7.140625" style="30" bestFit="1" customWidth="1"/>
    <col min="13" max="13" width="11.42578125" style="30"/>
    <col min="14" max="14" width="5.5703125" style="30" bestFit="1" customWidth="1"/>
    <col min="15" max="16384" width="11.42578125" style="30"/>
  </cols>
  <sheetData>
    <row r="1" spans="1:9" s="63" customFormat="1" ht="27" thickBot="1">
      <c r="A1" s="241" t="s">
        <v>77</v>
      </c>
      <c r="B1" s="241"/>
      <c r="C1" s="241"/>
      <c r="D1" s="241"/>
      <c r="E1" s="241"/>
      <c r="F1" s="241"/>
      <c r="G1" s="241"/>
      <c r="H1" s="241"/>
      <c r="I1" s="129"/>
    </row>
    <row r="2" spans="1:9" s="131" customFormat="1" ht="13.5" thickBot="1">
      <c r="A2" s="242" t="s">
        <v>7</v>
      </c>
      <c r="B2" s="243"/>
      <c r="C2" s="243"/>
      <c r="D2" s="243"/>
      <c r="E2" s="243"/>
      <c r="F2" s="243"/>
      <c r="G2" s="243"/>
      <c r="H2" s="244"/>
      <c r="I2" s="130"/>
    </row>
    <row r="3" spans="1:9" s="63" customFormat="1" ht="15.75">
      <c r="A3" s="245" t="s">
        <v>74</v>
      </c>
      <c r="B3" s="245"/>
      <c r="C3" s="245"/>
      <c r="D3" s="245"/>
      <c r="E3" s="245"/>
      <c r="F3" s="245"/>
      <c r="G3" s="245"/>
      <c r="H3" s="245"/>
      <c r="I3" s="129"/>
    </row>
    <row r="4" spans="1:9" s="131" customFormat="1" ht="12.75">
      <c r="A4" s="246" t="s">
        <v>78</v>
      </c>
      <c r="B4" s="246"/>
      <c r="C4" s="246"/>
      <c r="D4" s="246"/>
      <c r="E4" s="246"/>
      <c r="F4" s="246"/>
      <c r="G4" s="246"/>
      <c r="H4" s="246"/>
      <c r="I4" s="130"/>
    </row>
    <row r="5" spans="1:9" s="133" customFormat="1" ht="12.75" thickBot="1">
      <c r="A5" s="247" t="s">
        <v>79</v>
      </c>
      <c r="B5" s="247"/>
      <c r="C5" s="247"/>
      <c r="D5" s="247"/>
      <c r="E5" s="247"/>
      <c r="F5" s="247"/>
      <c r="G5" s="247"/>
      <c r="H5" s="247"/>
      <c r="I5" s="132"/>
    </row>
    <row r="6" spans="1:9" s="135" customFormat="1" ht="13.5" thickBot="1">
      <c r="A6" s="238" t="s">
        <v>80</v>
      </c>
      <c r="B6" s="239"/>
      <c r="C6" s="239"/>
      <c r="D6" s="239"/>
      <c r="E6" s="239"/>
      <c r="F6" s="239"/>
      <c r="G6" s="239"/>
      <c r="H6" s="240"/>
      <c r="I6" s="134"/>
    </row>
    <row r="7" spans="1:9" s="137" customFormat="1" ht="13.5" thickBot="1">
      <c r="A7" s="248" t="s">
        <v>81</v>
      </c>
      <c r="B7" s="249"/>
      <c r="C7" s="249"/>
      <c r="D7" s="249"/>
      <c r="E7" s="249"/>
      <c r="F7" s="249"/>
      <c r="G7" s="249"/>
      <c r="H7" s="250"/>
      <c r="I7" s="136">
        <f t="shared" ref="I7:I67" si="0">COUNTA(C7,E7,G7)</f>
        <v>0</v>
      </c>
    </row>
    <row r="8" spans="1:9" s="137" customFormat="1" ht="12.75">
      <c r="A8" s="262">
        <v>0.40208333333333335</v>
      </c>
      <c r="B8" s="138"/>
      <c r="C8" s="139" t="s">
        <v>82</v>
      </c>
      <c r="D8" s="140">
        <v>49</v>
      </c>
      <c r="E8" s="139" t="s">
        <v>49</v>
      </c>
      <c r="F8" s="140">
        <v>33.6</v>
      </c>
      <c r="G8" s="141"/>
      <c r="H8" s="142"/>
      <c r="I8" s="143">
        <f t="shared" si="0"/>
        <v>2</v>
      </c>
    </row>
    <row r="9" spans="1:9" s="137" customFormat="1" ht="12.75">
      <c r="A9" s="262">
        <v>0.40833333333333299</v>
      </c>
      <c r="B9" s="144"/>
      <c r="C9" s="145" t="s">
        <v>83</v>
      </c>
      <c r="D9" s="146">
        <v>28.4</v>
      </c>
      <c r="E9" s="145" t="s">
        <v>47</v>
      </c>
      <c r="F9" s="146">
        <v>23.5</v>
      </c>
      <c r="G9" s="147"/>
      <c r="H9" s="148"/>
      <c r="I9" s="143">
        <f t="shared" si="0"/>
        <v>2</v>
      </c>
    </row>
    <row r="10" spans="1:9" s="137" customFormat="1" ht="13.5" thickBot="1">
      <c r="A10" s="262">
        <v>0.41458333333333303</v>
      </c>
      <c r="B10" s="149"/>
      <c r="C10" s="150" t="s">
        <v>46</v>
      </c>
      <c r="D10" s="151">
        <v>22.7</v>
      </c>
      <c r="E10" s="150" t="s">
        <v>84</v>
      </c>
      <c r="F10" s="151">
        <v>19.100000000000001</v>
      </c>
      <c r="G10" s="150" t="s">
        <v>85</v>
      </c>
      <c r="H10" s="152">
        <v>15.3</v>
      </c>
      <c r="I10" s="143">
        <f t="shared" si="0"/>
        <v>3</v>
      </c>
    </row>
    <row r="11" spans="1:9" s="137" customFormat="1" ht="13.5" thickBot="1">
      <c r="A11" s="248" t="s">
        <v>86</v>
      </c>
      <c r="B11" s="251"/>
      <c r="C11" s="251"/>
      <c r="D11" s="251"/>
      <c r="E11" s="251"/>
      <c r="F11" s="251"/>
      <c r="G11" s="251"/>
      <c r="H11" s="252"/>
      <c r="I11" s="136">
        <f t="shared" si="0"/>
        <v>0</v>
      </c>
    </row>
    <row r="12" spans="1:9" s="137" customFormat="1" ht="12.75">
      <c r="A12" s="262">
        <v>0.42708333333333398</v>
      </c>
      <c r="B12" s="138"/>
      <c r="C12" s="153" t="s">
        <v>87</v>
      </c>
      <c r="D12" s="140">
        <v>38.1</v>
      </c>
      <c r="E12" s="154" t="s">
        <v>65</v>
      </c>
      <c r="F12" s="140">
        <v>29.1</v>
      </c>
      <c r="G12" s="154" t="s">
        <v>88</v>
      </c>
      <c r="H12" s="155">
        <v>28.6</v>
      </c>
      <c r="I12" s="143">
        <f t="shared" si="0"/>
        <v>3</v>
      </c>
    </row>
    <row r="13" spans="1:9" s="137" customFormat="1" ht="12.75">
      <c r="A13" s="262">
        <v>0.43333333333333501</v>
      </c>
      <c r="B13" s="144"/>
      <c r="C13" s="156" t="s">
        <v>51</v>
      </c>
      <c r="D13" s="146">
        <v>23.4</v>
      </c>
      <c r="E13" s="156" t="s">
        <v>61</v>
      </c>
      <c r="F13" s="146">
        <v>16.7</v>
      </c>
      <c r="G13" s="156" t="s">
        <v>89</v>
      </c>
      <c r="H13" s="157">
        <v>13.2</v>
      </c>
      <c r="I13" s="143">
        <f t="shared" si="0"/>
        <v>3</v>
      </c>
    </row>
    <row r="14" spans="1:9" s="137" customFormat="1" ht="12.75">
      <c r="A14" s="262">
        <v>0.43958333333333599</v>
      </c>
      <c r="B14" s="144"/>
      <c r="C14" s="158" t="s">
        <v>90</v>
      </c>
      <c r="D14" s="146">
        <v>12.5</v>
      </c>
      <c r="E14" s="158" t="s">
        <v>91</v>
      </c>
      <c r="F14" s="146">
        <v>11.9</v>
      </c>
      <c r="G14" s="158" t="s">
        <v>92</v>
      </c>
      <c r="H14" s="157">
        <v>11.2</v>
      </c>
      <c r="I14" s="143">
        <f t="shared" si="0"/>
        <v>3</v>
      </c>
    </row>
    <row r="15" spans="1:9" s="137" customFormat="1" ht="12.75">
      <c r="A15" s="262">
        <v>0.44583333333333702</v>
      </c>
      <c r="B15" s="144"/>
      <c r="C15" s="158" t="s">
        <v>93</v>
      </c>
      <c r="D15" s="146">
        <v>10.9</v>
      </c>
      <c r="E15" s="156" t="s">
        <v>94</v>
      </c>
      <c r="F15" s="146">
        <v>10.8</v>
      </c>
      <c r="G15" s="156" t="s">
        <v>95</v>
      </c>
      <c r="H15" s="157">
        <v>9.6999999999999993</v>
      </c>
      <c r="I15" s="143">
        <f t="shared" si="0"/>
        <v>3</v>
      </c>
    </row>
    <row r="16" spans="1:9" s="137" customFormat="1" ht="12.75">
      <c r="A16" s="262">
        <v>0.452083333333338</v>
      </c>
      <c r="B16" s="144"/>
      <c r="C16" s="156" t="s">
        <v>59</v>
      </c>
      <c r="D16" s="146">
        <v>9.5</v>
      </c>
      <c r="E16" s="156" t="s">
        <v>60</v>
      </c>
      <c r="F16" s="146">
        <v>9.1</v>
      </c>
      <c r="G16" s="159" t="s">
        <v>96</v>
      </c>
      <c r="H16" s="157">
        <v>8.6999999999999993</v>
      </c>
      <c r="I16" s="143">
        <f t="shared" si="0"/>
        <v>3</v>
      </c>
    </row>
    <row r="17" spans="1:12" s="137" customFormat="1" ht="12.75">
      <c r="A17" s="262">
        <v>0.45833333333333898</v>
      </c>
      <c r="B17" s="144"/>
      <c r="C17" s="159" t="s">
        <v>97</v>
      </c>
      <c r="D17" s="146">
        <v>8.5</v>
      </c>
      <c r="E17" s="158" t="s">
        <v>98</v>
      </c>
      <c r="F17" s="146">
        <v>8.4</v>
      </c>
      <c r="G17" s="156" t="s">
        <v>99</v>
      </c>
      <c r="H17" s="157">
        <v>8.3000000000000007</v>
      </c>
      <c r="I17" s="143">
        <f t="shared" si="0"/>
        <v>3</v>
      </c>
    </row>
    <row r="18" spans="1:12" s="137" customFormat="1" ht="12.75">
      <c r="A18" s="262">
        <v>0.46458333333334001</v>
      </c>
      <c r="B18" s="144"/>
      <c r="C18" s="156" t="s">
        <v>100</v>
      </c>
      <c r="D18" s="146">
        <v>7.8</v>
      </c>
      <c r="E18" s="156" t="s">
        <v>64</v>
      </c>
      <c r="F18" s="146">
        <v>7.5</v>
      </c>
      <c r="G18" s="159" t="s">
        <v>101</v>
      </c>
      <c r="H18" s="157">
        <v>5.6</v>
      </c>
      <c r="I18" s="143">
        <f t="shared" si="0"/>
        <v>3</v>
      </c>
    </row>
    <row r="19" spans="1:12" s="137" customFormat="1" ht="12.75">
      <c r="A19" s="262">
        <v>0.47083333333334099</v>
      </c>
      <c r="B19" s="144"/>
      <c r="C19" s="158" t="s">
        <v>102</v>
      </c>
      <c r="D19" s="146">
        <v>5.3</v>
      </c>
      <c r="E19" s="159" t="s">
        <v>103</v>
      </c>
      <c r="F19" s="146">
        <v>4.5999999999999996</v>
      </c>
      <c r="G19" s="159" t="s">
        <v>104</v>
      </c>
      <c r="H19" s="157">
        <v>4.4000000000000004</v>
      </c>
      <c r="I19" s="143">
        <f t="shared" si="0"/>
        <v>3</v>
      </c>
    </row>
    <row r="20" spans="1:12" s="137" customFormat="1" ht="12.75">
      <c r="A20" s="262">
        <v>0.47708333333334202</v>
      </c>
      <c r="B20" s="144"/>
      <c r="C20" s="158" t="s">
        <v>105</v>
      </c>
      <c r="D20" s="146">
        <v>2.6</v>
      </c>
      <c r="E20" s="159" t="s">
        <v>106</v>
      </c>
      <c r="F20" s="146">
        <v>2.6</v>
      </c>
      <c r="G20" s="158" t="s">
        <v>107</v>
      </c>
      <c r="H20" s="157">
        <v>2.2999999999999998</v>
      </c>
      <c r="I20" s="143">
        <f t="shared" si="0"/>
        <v>3</v>
      </c>
    </row>
    <row r="21" spans="1:12" s="137" customFormat="1" ht="12.75">
      <c r="A21" s="262">
        <v>0.483333333333343</v>
      </c>
      <c r="B21" s="144"/>
      <c r="C21" s="156" t="s">
        <v>62</v>
      </c>
      <c r="D21" s="146">
        <v>2</v>
      </c>
      <c r="E21" s="158" t="s">
        <v>108</v>
      </c>
      <c r="F21" s="146">
        <v>1.8</v>
      </c>
      <c r="G21" s="158" t="s">
        <v>109</v>
      </c>
      <c r="H21" s="157">
        <v>1.8</v>
      </c>
      <c r="I21" s="143">
        <f t="shared" si="0"/>
        <v>3</v>
      </c>
    </row>
    <row r="22" spans="1:12" s="137" customFormat="1" ht="12.75">
      <c r="A22" s="262">
        <v>0.48958333333334397</v>
      </c>
      <c r="B22" s="144"/>
      <c r="C22" s="158" t="s">
        <v>110</v>
      </c>
      <c r="D22" s="146">
        <v>0.8</v>
      </c>
      <c r="E22" s="158" t="s">
        <v>111</v>
      </c>
      <c r="F22" s="146">
        <v>0.7</v>
      </c>
      <c r="G22" s="159" t="s">
        <v>112</v>
      </c>
      <c r="H22" s="157">
        <v>0.3</v>
      </c>
      <c r="I22" s="143">
        <f t="shared" si="0"/>
        <v>3</v>
      </c>
    </row>
    <row r="23" spans="1:12" s="137" customFormat="1" ht="13.5" thickBot="1">
      <c r="A23" s="262">
        <v>0.49583333333334501</v>
      </c>
      <c r="B23" s="149"/>
      <c r="C23" s="160" t="s">
        <v>113</v>
      </c>
      <c r="D23" s="151">
        <v>0</v>
      </c>
      <c r="E23" s="160" t="s">
        <v>114</v>
      </c>
      <c r="F23" s="151">
        <v>-0.9</v>
      </c>
      <c r="G23" s="161" t="s">
        <v>115</v>
      </c>
      <c r="H23" s="152">
        <v>-1.9</v>
      </c>
      <c r="I23" s="143">
        <f t="shared" si="0"/>
        <v>3</v>
      </c>
    </row>
    <row r="24" spans="1:12" s="137" customFormat="1" ht="13.5" thickBot="1">
      <c r="A24" s="248" t="s">
        <v>116</v>
      </c>
      <c r="B24" s="251"/>
      <c r="C24" s="251"/>
      <c r="D24" s="251"/>
      <c r="E24" s="251"/>
      <c r="F24" s="251"/>
      <c r="G24" s="251"/>
      <c r="H24" s="252"/>
      <c r="I24" s="136">
        <f t="shared" si="0"/>
        <v>0</v>
      </c>
    </row>
    <row r="25" spans="1:12" s="137" customFormat="1" ht="12.75">
      <c r="A25" s="262">
        <v>0.50208333333333333</v>
      </c>
      <c r="B25" s="138"/>
      <c r="C25" s="153" t="s">
        <v>117</v>
      </c>
      <c r="D25" s="140">
        <v>4.8</v>
      </c>
      <c r="E25" s="153" t="s">
        <v>118</v>
      </c>
      <c r="F25" s="140">
        <v>2.2999999999999998</v>
      </c>
      <c r="G25" s="153" t="s">
        <v>119</v>
      </c>
      <c r="H25" s="155">
        <v>1.8</v>
      </c>
      <c r="I25" s="143">
        <f t="shared" si="0"/>
        <v>3</v>
      </c>
    </row>
    <row r="26" spans="1:12" s="137" customFormat="1" ht="12.75">
      <c r="A26" s="262">
        <v>0.50833333333333397</v>
      </c>
      <c r="B26" s="144"/>
      <c r="C26" s="145" t="s">
        <v>120</v>
      </c>
      <c r="D26" s="146">
        <v>10.4</v>
      </c>
      <c r="E26" s="158" t="s">
        <v>121</v>
      </c>
      <c r="F26" s="146">
        <v>6.9</v>
      </c>
      <c r="G26" s="158" t="s">
        <v>122</v>
      </c>
      <c r="H26" s="157">
        <v>6</v>
      </c>
      <c r="I26" s="143">
        <f t="shared" si="0"/>
        <v>3</v>
      </c>
    </row>
    <row r="27" spans="1:12" s="137" customFormat="1" ht="13.5" thickBot="1">
      <c r="A27" s="262">
        <v>0.51458333333333495</v>
      </c>
      <c r="B27" s="144"/>
      <c r="C27" s="145" t="s">
        <v>123</v>
      </c>
      <c r="D27" s="146">
        <v>19.399999999999999</v>
      </c>
      <c r="E27" s="145" t="s">
        <v>54</v>
      </c>
      <c r="F27" s="162">
        <v>16.2</v>
      </c>
      <c r="G27" s="145"/>
      <c r="H27" s="157"/>
      <c r="I27" s="143">
        <f t="shared" si="0"/>
        <v>2</v>
      </c>
    </row>
    <row r="28" spans="1:12" s="137" customFormat="1" ht="13.5" thickBot="1">
      <c r="A28" s="270">
        <v>0.52083333333333504</v>
      </c>
      <c r="B28" s="149"/>
      <c r="C28" s="150" t="s">
        <v>124</v>
      </c>
      <c r="D28" s="151">
        <v>27.8</v>
      </c>
      <c r="E28" s="150" t="s">
        <v>125</v>
      </c>
      <c r="F28" s="151">
        <v>54</v>
      </c>
      <c r="G28" s="163"/>
      <c r="H28" s="164"/>
      <c r="I28" s="143">
        <f t="shared" si="0"/>
        <v>2</v>
      </c>
      <c r="J28" s="165">
        <f>SUM(I8:I28)</f>
        <v>53</v>
      </c>
    </row>
    <row r="29" spans="1:12" s="137" customFormat="1" ht="13.5" thickBot="1">
      <c r="A29" s="166"/>
      <c r="B29" s="167"/>
      <c r="C29" s="167"/>
      <c r="D29" s="168"/>
      <c r="E29" s="167"/>
      <c r="F29" s="168"/>
      <c r="I29" s="169"/>
    </row>
    <row r="30" spans="1:12" s="170" customFormat="1" ht="16.5" thickBot="1">
      <c r="A30" s="253" t="s">
        <v>126</v>
      </c>
      <c r="B30" s="254"/>
      <c r="C30" s="254"/>
      <c r="D30" s="254"/>
      <c r="E30" s="254"/>
      <c r="F30" s="254"/>
      <c r="G30" s="254"/>
      <c r="H30" s="255"/>
      <c r="I30" s="136">
        <f t="shared" si="0"/>
        <v>0</v>
      </c>
      <c r="L30" s="137"/>
    </row>
    <row r="31" spans="1:12" s="135" customFormat="1" ht="13.5" thickBot="1">
      <c r="A31" s="238" t="s">
        <v>127</v>
      </c>
      <c r="B31" s="239"/>
      <c r="C31" s="239"/>
      <c r="D31" s="239"/>
      <c r="E31" s="239"/>
      <c r="F31" s="239"/>
      <c r="G31" s="239"/>
      <c r="H31" s="240"/>
      <c r="I31" s="134"/>
    </row>
    <row r="32" spans="1:12" s="170" customFormat="1" ht="15.75" thickBot="1">
      <c r="A32" s="256" t="s">
        <v>128</v>
      </c>
      <c r="B32" s="257"/>
      <c r="C32" s="257"/>
      <c r="D32" s="257"/>
      <c r="E32" s="257"/>
      <c r="F32" s="257"/>
      <c r="G32" s="257"/>
      <c r="H32" s="258"/>
      <c r="I32" s="136">
        <f t="shared" si="0"/>
        <v>0</v>
      </c>
      <c r="K32" s="135"/>
      <c r="L32" s="135"/>
    </row>
    <row r="33" spans="1:12" s="137" customFormat="1" ht="12.75">
      <c r="A33" s="262">
        <v>0.40208333333333335</v>
      </c>
      <c r="B33" s="138"/>
      <c r="C33" s="171" t="s">
        <v>129</v>
      </c>
      <c r="D33" s="172" t="s">
        <v>10</v>
      </c>
      <c r="E33" s="139" t="s">
        <v>130</v>
      </c>
      <c r="F33" s="172">
        <v>52.7</v>
      </c>
      <c r="G33" s="139" t="s">
        <v>131</v>
      </c>
      <c r="H33" s="173" t="s">
        <v>10</v>
      </c>
      <c r="I33" s="143">
        <f t="shared" si="0"/>
        <v>3</v>
      </c>
      <c r="K33" s="135"/>
      <c r="L33" s="135"/>
    </row>
    <row r="34" spans="1:12" s="137" customFormat="1" ht="13.5" thickBot="1">
      <c r="A34" s="262">
        <v>0.40833333333333299</v>
      </c>
      <c r="B34" s="149"/>
      <c r="C34" s="150" t="s">
        <v>132</v>
      </c>
      <c r="D34" s="174"/>
      <c r="E34" s="150" t="s">
        <v>133</v>
      </c>
      <c r="F34" s="174" t="s">
        <v>10</v>
      </c>
      <c r="G34" s="150"/>
      <c r="H34" s="175"/>
      <c r="I34" s="143">
        <f t="shared" si="0"/>
        <v>2</v>
      </c>
      <c r="K34" s="135"/>
      <c r="L34" s="135"/>
    </row>
    <row r="35" spans="1:12" s="137" customFormat="1" ht="13.5" thickBot="1">
      <c r="A35" s="256" t="s">
        <v>134</v>
      </c>
      <c r="B35" s="259"/>
      <c r="C35" s="259"/>
      <c r="D35" s="259"/>
      <c r="E35" s="259"/>
      <c r="F35" s="259"/>
      <c r="G35" s="259"/>
      <c r="H35" s="260"/>
      <c r="I35" s="136">
        <f t="shared" si="0"/>
        <v>0</v>
      </c>
      <c r="K35" s="135"/>
      <c r="L35" s="135"/>
    </row>
    <row r="36" spans="1:12" s="137" customFormat="1" ht="12.75">
      <c r="A36" s="262">
        <v>0.41458333333333303</v>
      </c>
      <c r="B36" s="138"/>
      <c r="C36" s="139" t="s">
        <v>135</v>
      </c>
      <c r="D36" s="172" t="s">
        <v>10</v>
      </c>
      <c r="E36" s="139" t="s">
        <v>136</v>
      </c>
      <c r="F36" s="172"/>
      <c r="G36" s="141"/>
      <c r="H36" s="142"/>
      <c r="I36" s="143">
        <f t="shared" si="0"/>
        <v>2</v>
      </c>
      <c r="K36" s="135"/>
      <c r="L36" s="135"/>
    </row>
    <row r="37" spans="1:12" s="137" customFormat="1" ht="12.75">
      <c r="A37" s="262">
        <v>0.420833333333333</v>
      </c>
      <c r="B37" s="144"/>
      <c r="C37" s="145" t="s">
        <v>137</v>
      </c>
      <c r="D37" s="176">
        <v>52.8</v>
      </c>
      <c r="E37" s="145" t="s">
        <v>138</v>
      </c>
      <c r="F37" s="176">
        <v>31</v>
      </c>
      <c r="G37" s="147"/>
      <c r="H37" s="177" t="s">
        <v>10</v>
      </c>
      <c r="I37" s="143">
        <f t="shared" si="0"/>
        <v>2</v>
      </c>
      <c r="K37" s="135"/>
      <c r="L37" s="135"/>
    </row>
    <row r="38" spans="1:12" s="137" customFormat="1" ht="12.75">
      <c r="A38" s="262">
        <v>0.42708333333333298</v>
      </c>
      <c r="B38" s="144"/>
      <c r="C38" s="145" t="s">
        <v>139</v>
      </c>
      <c r="D38" s="176">
        <v>28.2</v>
      </c>
      <c r="E38" s="145" t="s">
        <v>140</v>
      </c>
      <c r="F38" s="176">
        <v>21.1</v>
      </c>
      <c r="G38" s="145" t="s">
        <v>141</v>
      </c>
      <c r="H38" s="178">
        <v>21.6</v>
      </c>
      <c r="I38" s="143">
        <f t="shared" si="0"/>
        <v>3</v>
      </c>
    </row>
    <row r="39" spans="1:12" s="137" customFormat="1" ht="13.5" thickBot="1">
      <c r="A39" s="262">
        <v>0.43333333333333302</v>
      </c>
      <c r="B39" s="149"/>
      <c r="C39" s="179" t="s">
        <v>142</v>
      </c>
      <c r="D39" s="151">
        <v>54</v>
      </c>
      <c r="E39" s="179" t="s">
        <v>143</v>
      </c>
      <c r="F39" s="151">
        <v>42.4</v>
      </c>
      <c r="G39" s="179" t="s">
        <v>144</v>
      </c>
      <c r="H39" s="164">
        <v>47.3</v>
      </c>
      <c r="I39" s="143">
        <f t="shared" si="0"/>
        <v>3</v>
      </c>
      <c r="K39" s="135"/>
      <c r="L39" s="135"/>
    </row>
    <row r="40" spans="1:12" s="137" customFormat="1" ht="13.5" thickBot="1">
      <c r="A40" s="248" t="s">
        <v>145</v>
      </c>
      <c r="B40" s="249"/>
      <c r="C40" s="249"/>
      <c r="D40" s="249"/>
      <c r="E40" s="249"/>
      <c r="F40" s="249"/>
      <c r="G40" s="249"/>
      <c r="H40" s="250"/>
      <c r="I40" s="136">
        <f t="shared" si="0"/>
        <v>0</v>
      </c>
      <c r="K40" s="135"/>
      <c r="L40" s="135"/>
    </row>
    <row r="41" spans="1:12" s="137" customFormat="1" ht="12.75">
      <c r="A41" s="262">
        <v>0.42708333333333298</v>
      </c>
      <c r="B41" s="138"/>
      <c r="C41" s="139" t="s">
        <v>146</v>
      </c>
      <c r="D41" s="140">
        <v>54</v>
      </c>
      <c r="E41" s="139" t="s">
        <v>147</v>
      </c>
      <c r="F41" s="172" t="s">
        <v>10</v>
      </c>
      <c r="G41" s="139"/>
      <c r="H41" s="155"/>
      <c r="I41" s="143">
        <f t="shared" si="0"/>
        <v>2</v>
      </c>
      <c r="K41" s="135"/>
      <c r="L41" s="135"/>
    </row>
    <row r="42" spans="1:12" s="137" customFormat="1" ht="12.75">
      <c r="A42" s="262">
        <v>0.43333333333333302</v>
      </c>
      <c r="B42" s="144"/>
      <c r="C42" s="145" t="s">
        <v>148</v>
      </c>
      <c r="D42" s="176" t="s">
        <v>10</v>
      </c>
      <c r="E42" s="145" t="s">
        <v>149</v>
      </c>
      <c r="F42" s="176" t="s">
        <v>10</v>
      </c>
      <c r="G42" s="147"/>
      <c r="H42" s="148"/>
      <c r="I42" s="143">
        <f t="shared" si="0"/>
        <v>2</v>
      </c>
      <c r="K42" s="135"/>
      <c r="L42" s="135"/>
    </row>
    <row r="43" spans="1:12" s="137" customFormat="1" ht="12.75">
      <c r="A43" s="262">
        <v>0.43958333333333299</v>
      </c>
      <c r="B43" s="144"/>
      <c r="C43" s="145" t="s">
        <v>150</v>
      </c>
      <c r="D43" s="146">
        <v>54</v>
      </c>
      <c r="E43" s="145" t="s">
        <v>151</v>
      </c>
      <c r="F43" s="146">
        <v>54</v>
      </c>
      <c r="G43" s="145" t="s">
        <v>152</v>
      </c>
      <c r="H43" s="178" t="s">
        <v>10</v>
      </c>
      <c r="I43" s="143">
        <f t="shared" si="0"/>
        <v>3</v>
      </c>
      <c r="K43" s="135"/>
      <c r="L43" s="135"/>
    </row>
    <row r="44" spans="1:12" s="137" customFormat="1" ht="12.75">
      <c r="A44" s="262">
        <v>0.44583333333333303</v>
      </c>
      <c r="B44" s="144"/>
      <c r="C44" s="145" t="s">
        <v>153</v>
      </c>
      <c r="D44" s="176" t="s">
        <v>10</v>
      </c>
      <c r="E44" s="145" t="s">
        <v>154</v>
      </c>
      <c r="F44" s="146">
        <v>47.8</v>
      </c>
      <c r="G44" s="145" t="s">
        <v>155</v>
      </c>
      <c r="H44" s="178" t="s">
        <v>10</v>
      </c>
      <c r="I44" s="143">
        <f t="shared" si="0"/>
        <v>3</v>
      </c>
      <c r="K44" s="135"/>
      <c r="L44" s="135"/>
    </row>
    <row r="45" spans="1:12" s="137" customFormat="1" ht="12.75">
      <c r="A45" s="262">
        <v>0.452083333333333</v>
      </c>
      <c r="B45" s="144"/>
      <c r="C45" s="145" t="s">
        <v>156</v>
      </c>
      <c r="D45" s="146">
        <v>42.1</v>
      </c>
      <c r="E45" s="145" t="s">
        <v>157</v>
      </c>
      <c r="F45" s="146">
        <v>32.9</v>
      </c>
      <c r="G45" s="145" t="s">
        <v>158</v>
      </c>
      <c r="H45" s="157">
        <v>35.4</v>
      </c>
      <c r="I45" s="143">
        <f t="shared" si="0"/>
        <v>3</v>
      </c>
      <c r="K45" s="135"/>
      <c r="L45" s="135"/>
    </row>
    <row r="46" spans="1:12" s="137" customFormat="1" ht="12.75">
      <c r="A46" s="262">
        <v>0.45833333333333298</v>
      </c>
      <c r="B46" s="144"/>
      <c r="C46" s="145" t="s">
        <v>159</v>
      </c>
      <c r="D46" s="146">
        <v>30.2</v>
      </c>
      <c r="E46" s="145" t="s">
        <v>160</v>
      </c>
      <c r="F46" s="146">
        <v>35.9</v>
      </c>
      <c r="G46" s="145" t="s">
        <v>161</v>
      </c>
      <c r="H46" s="157">
        <v>31.6</v>
      </c>
      <c r="I46" s="143">
        <f t="shared" si="0"/>
        <v>3</v>
      </c>
      <c r="K46" s="135"/>
      <c r="L46" s="135"/>
    </row>
    <row r="47" spans="1:12" s="137" customFormat="1" ht="12.75">
      <c r="A47" s="262">
        <v>0.46458333333333302</v>
      </c>
      <c r="B47" s="144"/>
      <c r="C47" s="145" t="s">
        <v>162</v>
      </c>
      <c r="D47" s="146">
        <v>28</v>
      </c>
      <c r="E47" s="145" t="s">
        <v>163</v>
      </c>
      <c r="F47" s="146">
        <v>24</v>
      </c>
      <c r="G47" s="145" t="s">
        <v>164</v>
      </c>
      <c r="H47" s="157">
        <v>23.9</v>
      </c>
      <c r="I47" s="143">
        <f t="shared" si="0"/>
        <v>3</v>
      </c>
      <c r="K47" s="135"/>
      <c r="L47" s="135"/>
    </row>
    <row r="48" spans="1:12" s="137" customFormat="1" ht="12.75">
      <c r="A48" s="262">
        <v>0.47083333333333299</v>
      </c>
      <c r="B48" s="144"/>
      <c r="C48" s="180" t="s">
        <v>165</v>
      </c>
      <c r="D48" s="176" t="s">
        <v>10</v>
      </c>
      <c r="E48" s="180" t="s">
        <v>166</v>
      </c>
      <c r="F48" s="146">
        <v>54</v>
      </c>
      <c r="G48" s="145"/>
      <c r="H48" s="157"/>
      <c r="I48" s="143">
        <f t="shared" si="0"/>
        <v>2</v>
      </c>
      <c r="K48" s="135"/>
      <c r="L48" s="135"/>
    </row>
    <row r="49" spans="1:12" s="137" customFormat="1" ht="13.5" thickBot="1">
      <c r="A49" s="270">
        <v>0.47708333333333303</v>
      </c>
      <c r="B49" s="149"/>
      <c r="C49" s="179" t="s">
        <v>167</v>
      </c>
      <c r="D49" s="174">
        <v>38.299999999999997</v>
      </c>
      <c r="E49" s="179" t="s">
        <v>168</v>
      </c>
      <c r="F49" s="151">
        <v>45.7</v>
      </c>
      <c r="G49" s="179" t="s">
        <v>169</v>
      </c>
      <c r="H49" s="152">
        <v>31.2</v>
      </c>
      <c r="I49" s="143">
        <f t="shared" si="0"/>
        <v>3</v>
      </c>
      <c r="K49" s="135"/>
      <c r="L49" s="135"/>
    </row>
    <row r="50" spans="1:12" s="137" customFormat="1" ht="13.5" thickBot="1">
      <c r="A50" s="256" t="s">
        <v>170</v>
      </c>
      <c r="B50" s="257"/>
      <c r="C50" s="257"/>
      <c r="D50" s="257"/>
      <c r="E50" s="257"/>
      <c r="F50" s="257"/>
      <c r="G50" s="257"/>
      <c r="H50" s="258"/>
      <c r="I50" s="136">
        <f t="shared" si="0"/>
        <v>0</v>
      </c>
      <c r="K50" s="135"/>
      <c r="L50" s="135"/>
    </row>
    <row r="51" spans="1:12" s="137" customFormat="1" ht="12.75">
      <c r="A51" s="262">
        <v>0.483333333333334</v>
      </c>
      <c r="B51" s="138"/>
      <c r="C51" s="139" t="s">
        <v>171</v>
      </c>
      <c r="D51" s="172">
        <v>41.4</v>
      </c>
      <c r="E51" s="139" t="s">
        <v>172</v>
      </c>
      <c r="F51" s="172">
        <v>28.2</v>
      </c>
      <c r="G51" s="139" t="s">
        <v>173</v>
      </c>
      <c r="H51" s="181">
        <v>11.5</v>
      </c>
      <c r="I51" s="143">
        <f t="shared" si="0"/>
        <v>3</v>
      </c>
      <c r="K51" s="135"/>
      <c r="L51" s="135"/>
    </row>
    <row r="52" spans="1:12" s="137" customFormat="1" ht="12.75">
      <c r="A52" s="262">
        <v>0.48958333333333398</v>
      </c>
      <c r="B52" s="144"/>
      <c r="C52" s="145" t="s">
        <v>174</v>
      </c>
      <c r="D52" s="176">
        <v>43</v>
      </c>
      <c r="E52" s="145" t="s">
        <v>175</v>
      </c>
      <c r="F52" s="176" t="s">
        <v>10</v>
      </c>
      <c r="G52" s="145" t="s">
        <v>176</v>
      </c>
      <c r="H52" s="178">
        <v>35.299999999999997</v>
      </c>
      <c r="I52" s="143">
        <f t="shared" si="0"/>
        <v>3</v>
      </c>
      <c r="K52" s="135"/>
      <c r="L52" s="135"/>
    </row>
    <row r="53" spans="1:12" s="137" customFormat="1" ht="12.75">
      <c r="A53" s="262">
        <v>0.49583333333333401</v>
      </c>
      <c r="B53" s="144"/>
      <c r="C53" s="145" t="s">
        <v>177</v>
      </c>
      <c r="D53" s="176" t="s">
        <v>10</v>
      </c>
      <c r="E53" s="145" t="s">
        <v>178</v>
      </c>
      <c r="F53" s="176">
        <v>41.5</v>
      </c>
      <c r="G53" s="145" t="s">
        <v>179</v>
      </c>
      <c r="H53" s="178" t="s">
        <v>10</v>
      </c>
      <c r="I53" s="143">
        <f t="shared" si="0"/>
        <v>3</v>
      </c>
      <c r="K53" s="135"/>
      <c r="L53" s="135"/>
    </row>
    <row r="54" spans="1:12" s="137" customFormat="1" ht="12.75">
      <c r="A54" s="262">
        <v>0.50208333333333399</v>
      </c>
      <c r="B54" s="144"/>
      <c r="C54" s="145" t="s">
        <v>180</v>
      </c>
      <c r="D54" s="176" t="s">
        <v>10</v>
      </c>
      <c r="E54" s="145" t="s">
        <v>181</v>
      </c>
      <c r="F54" s="176" t="s">
        <v>10</v>
      </c>
      <c r="G54" s="145" t="s">
        <v>182</v>
      </c>
      <c r="H54" s="178" t="s">
        <v>10</v>
      </c>
      <c r="I54" s="143">
        <f t="shared" si="0"/>
        <v>3</v>
      </c>
      <c r="K54" s="135"/>
      <c r="L54" s="135"/>
    </row>
    <row r="55" spans="1:12" s="137" customFormat="1" ht="12.75">
      <c r="A55" s="262">
        <v>0.50833333333333397</v>
      </c>
      <c r="B55" s="144"/>
      <c r="C55" s="145" t="s">
        <v>183</v>
      </c>
      <c r="D55" s="176" t="s">
        <v>10</v>
      </c>
      <c r="E55" s="145" t="s">
        <v>184</v>
      </c>
      <c r="F55" s="147"/>
      <c r="G55" s="145" t="s">
        <v>185</v>
      </c>
      <c r="H55" s="178" t="s">
        <v>10</v>
      </c>
      <c r="I55" s="143">
        <f t="shared" si="0"/>
        <v>3</v>
      </c>
      <c r="K55" s="135"/>
      <c r="L55" s="135"/>
    </row>
    <row r="56" spans="1:12" s="137" customFormat="1" ht="12.75">
      <c r="A56" s="281">
        <v>0.51458333333333395</v>
      </c>
      <c r="B56" s="144"/>
      <c r="C56" s="180" t="s">
        <v>186</v>
      </c>
      <c r="D56" s="146">
        <v>54</v>
      </c>
      <c r="E56" s="180" t="s">
        <v>187</v>
      </c>
      <c r="F56" s="146">
        <v>54</v>
      </c>
      <c r="G56" s="147"/>
      <c r="H56" s="178" t="s">
        <v>10</v>
      </c>
      <c r="I56" s="143">
        <f t="shared" si="0"/>
        <v>2</v>
      </c>
      <c r="K56" s="135"/>
      <c r="L56" s="135"/>
    </row>
    <row r="57" spans="1:12" s="137" customFormat="1" ht="13.5" thickBot="1">
      <c r="A57" s="282"/>
      <c r="B57" s="149"/>
      <c r="C57" s="179" t="s">
        <v>188</v>
      </c>
      <c r="D57" s="174" t="s">
        <v>10</v>
      </c>
      <c r="E57" s="179" t="s">
        <v>189</v>
      </c>
      <c r="F57" s="151">
        <v>33.5</v>
      </c>
      <c r="G57" s="163"/>
      <c r="H57" s="164"/>
      <c r="I57" s="143">
        <f t="shared" si="0"/>
        <v>2</v>
      </c>
      <c r="K57" s="135"/>
      <c r="L57" s="135"/>
    </row>
    <row r="58" spans="1:12" s="137" customFormat="1" ht="13.5" thickBot="1">
      <c r="A58" s="248" t="s">
        <v>190</v>
      </c>
      <c r="B58" s="249"/>
      <c r="C58" s="249"/>
      <c r="D58" s="249"/>
      <c r="E58" s="249"/>
      <c r="F58" s="249"/>
      <c r="G58" s="249"/>
      <c r="H58" s="250"/>
      <c r="I58" s="136">
        <f t="shared" si="0"/>
        <v>0</v>
      </c>
      <c r="K58" s="135"/>
      <c r="L58" s="135"/>
    </row>
    <row r="59" spans="1:12" s="137" customFormat="1" ht="12.75">
      <c r="A59" s="262">
        <v>0.52083333333333337</v>
      </c>
      <c r="B59" s="138"/>
      <c r="C59" s="171" t="s">
        <v>191</v>
      </c>
      <c r="D59" s="172" t="s">
        <v>10</v>
      </c>
      <c r="E59" s="171" t="s">
        <v>192</v>
      </c>
      <c r="F59" s="172" t="s">
        <v>10</v>
      </c>
      <c r="G59" s="171" t="s">
        <v>193</v>
      </c>
      <c r="H59" s="181" t="s">
        <v>10</v>
      </c>
      <c r="I59" s="143">
        <f t="shared" si="0"/>
        <v>3</v>
      </c>
      <c r="K59" s="135"/>
      <c r="L59" s="135"/>
    </row>
    <row r="60" spans="1:12" s="137" customFormat="1" ht="12.75">
      <c r="A60" s="262">
        <v>0.52708333333333401</v>
      </c>
      <c r="B60" s="144"/>
      <c r="C60" s="180" t="s">
        <v>194</v>
      </c>
      <c r="D60" s="176" t="s">
        <v>10</v>
      </c>
      <c r="E60" s="180" t="s">
        <v>195</v>
      </c>
      <c r="F60" s="176" t="s">
        <v>10</v>
      </c>
      <c r="G60" s="180" t="s">
        <v>196</v>
      </c>
      <c r="H60" s="178" t="s">
        <v>10</v>
      </c>
      <c r="I60" s="143">
        <f t="shared" si="0"/>
        <v>3</v>
      </c>
      <c r="K60" s="135"/>
      <c r="L60" s="135"/>
    </row>
    <row r="61" spans="1:12" s="137" customFormat="1" ht="12.75">
      <c r="A61" s="262">
        <v>0.53333333333333499</v>
      </c>
      <c r="B61" s="144"/>
      <c r="C61" s="180" t="s">
        <v>197</v>
      </c>
      <c r="D61" s="176" t="s">
        <v>10</v>
      </c>
      <c r="E61" s="180" t="s">
        <v>198</v>
      </c>
      <c r="F61" s="176" t="s">
        <v>10</v>
      </c>
      <c r="G61" s="180" t="s">
        <v>199</v>
      </c>
      <c r="H61" s="178" t="s">
        <v>10</v>
      </c>
      <c r="I61" s="143">
        <f t="shared" si="0"/>
        <v>3</v>
      </c>
      <c r="K61" s="135"/>
      <c r="L61" s="135"/>
    </row>
    <row r="62" spans="1:12" s="137" customFormat="1" ht="12.75">
      <c r="A62" s="271">
        <v>0.5395833333333333</v>
      </c>
      <c r="B62" s="144"/>
      <c r="C62" s="145" t="s">
        <v>200</v>
      </c>
      <c r="D62" s="176"/>
      <c r="E62" s="145" t="s">
        <v>201</v>
      </c>
      <c r="F62" s="176"/>
      <c r="G62" s="145"/>
      <c r="H62" s="178"/>
      <c r="I62" s="143">
        <f t="shared" si="0"/>
        <v>2</v>
      </c>
      <c r="K62" s="135"/>
      <c r="L62" s="135"/>
    </row>
    <row r="63" spans="1:12" s="137" customFormat="1" ht="12.75">
      <c r="A63" s="272"/>
      <c r="B63" s="144"/>
      <c r="C63" s="284" t="s">
        <v>202</v>
      </c>
      <c r="D63" s="176" t="s">
        <v>10</v>
      </c>
      <c r="E63" s="145" t="s">
        <v>203</v>
      </c>
      <c r="F63" s="176" t="s">
        <v>10</v>
      </c>
      <c r="G63" s="145"/>
      <c r="H63" s="178" t="s">
        <v>10</v>
      </c>
      <c r="I63" s="143">
        <v>1</v>
      </c>
      <c r="K63" s="135"/>
      <c r="L63" s="135"/>
    </row>
    <row r="64" spans="1:12" s="137" customFormat="1" ht="12.75">
      <c r="A64" s="262">
        <v>0.54583333333333328</v>
      </c>
      <c r="B64" s="144"/>
      <c r="C64" s="145" t="s">
        <v>204</v>
      </c>
      <c r="D64" s="176" t="s">
        <v>10</v>
      </c>
      <c r="E64" s="145" t="s">
        <v>205</v>
      </c>
      <c r="F64" s="176" t="s">
        <v>10</v>
      </c>
      <c r="G64" s="145" t="s">
        <v>206</v>
      </c>
      <c r="H64" s="178" t="s">
        <v>10</v>
      </c>
      <c r="I64" s="143">
        <f t="shared" si="0"/>
        <v>3</v>
      </c>
      <c r="K64" s="135"/>
      <c r="L64" s="135"/>
    </row>
    <row r="65" spans="1:12" s="137" customFormat="1" ht="13.5" thickBot="1">
      <c r="A65" s="262">
        <v>0.55208333333333337</v>
      </c>
      <c r="B65" s="144"/>
      <c r="C65" s="145" t="s">
        <v>207</v>
      </c>
      <c r="D65" s="176" t="s">
        <v>10</v>
      </c>
      <c r="E65" s="145" t="s">
        <v>208</v>
      </c>
      <c r="F65" s="176" t="s">
        <v>10</v>
      </c>
      <c r="G65" s="145" t="s">
        <v>209</v>
      </c>
      <c r="H65" s="178" t="s">
        <v>10</v>
      </c>
      <c r="I65" s="143">
        <f t="shared" si="0"/>
        <v>3</v>
      </c>
      <c r="K65" s="135"/>
      <c r="L65" s="135"/>
    </row>
    <row r="66" spans="1:12" s="137" customFormat="1" ht="13.5" thickBot="1">
      <c r="A66" s="262">
        <v>0.55833333333333302</v>
      </c>
      <c r="B66" s="144"/>
      <c r="C66" s="145" t="s">
        <v>210</v>
      </c>
      <c r="D66" s="176" t="s">
        <v>10</v>
      </c>
      <c r="E66" s="145" t="s">
        <v>211</v>
      </c>
      <c r="F66" s="176" t="s">
        <v>10</v>
      </c>
      <c r="G66" s="145" t="s">
        <v>212</v>
      </c>
      <c r="H66" s="178" t="s">
        <v>10</v>
      </c>
      <c r="I66" s="143">
        <f t="shared" si="0"/>
        <v>3</v>
      </c>
      <c r="J66" s="165">
        <f>SUM(I32:I67)</f>
        <v>82</v>
      </c>
      <c r="K66" s="135"/>
      <c r="L66" s="135"/>
    </row>
    <row r="67" spans="1:12" s="137" customFormat="1" ht="13.5" thickBot="1">
      <c r="A67" s="270">
        <v>0.56458333333333399</v>
      </c>
      <c r="B67" s="149"/>
      <c r="C67" s="150" t="s">
        <v>213</v>
      </c>
      <c r="D67" s="174" t="s">
        <v>10</v>
      </c>
      <c r="E67" s="150" t="s">
        <v>214</v>
      </c>
      <c r="F67" s="174" t="s">
        <v>10</v>
      </c>
      <c r="G67" s="150" t="s">
        <v>215</v>
      </c>
      <c r="H67" s="175" t="s">
        <v>10</v>
      </c>
      <c r="I67" s="143">
        <f t="shared" si="0"/>
        <v>3</v>
      </c>
      <c r="J67" s="182">
        <f>J28+J66</f>
        <v>135</v>
      </c>
      <c r="K67" s="135"/>
      <c r="L67" s="135"/>
    </row>
    <row r="68" spans="1:12" s="137" customFormat="1" ht="12.75">
      <c r="I68" s="169"/>
      <c r="K68" s="135"/>
      <c r="L68" s="135"/>
    </row>
    <row r="69" spans="1:12" s="137" customFormat="1" ht="12.75">
      <c r="I69" s="169"/>
      <c r="K69" s="135"/>
      <c r="L69" s="135"/>
    </row>
    <row r="70" spans="1:12" s="137" customFormat="1" ht="12.75">
      <c r="I70" s="169"/>
      <c r="K70" s="135"/>
      <c r="L70" s="135"/>
    </row>
    <row r="71" spans="1:12" s="137" customFormat="1" ht="12.75">
      <c r="I71" s="169"/>
      <c r="K71" s="135"/>
      <c r="L71" s="135"/>
    </row>
    <row r="72" spans="1:12" s="184" customFormat="1">
      <c r="A72" s="183"/>
      <c r="C72" s="185"/>
      <c r="D72" s="186"/>
      <c r="E72" s="185"/>
      <c r="F72" s="186"/>
      <c r="G72" s="185"/>
      <c r="H72" s="186"/>
      <c r="I72" s="187"/>
      <c r="J72" s="188"/>
      <c r="K72" s="135"/>
      <c r="L72" s="135"/>
    </row>
    <row r="73" spans="1:12">
      <c r="K73" s="135"/>
      <c r="L73" s="135"/>
    </row>
    <row r="74" spans="1:12">
      <c r="J74" s="30"/>
      <c r="K74" s="135"/>
      <c r="L74" s="135"/>
    </row>
    <row r="75" spans="1:12">
      <c r="J75" s="30"/>
      <c r="K75" s="135"/>
      <c r="L75" s="135"/>
    </row>
    <row r="76" spans="1:12">
      <c r="K76" s="135"/>
      <c r="L76" s="135"/>
    </row>
    <row r="77" spans="1:12">
      <c r="K77" s="135"/>
      <c r="L77" s="135"/>
    </row>
    <row r="78" spans="1:12">
      <c r="A78" s="193"/>
      <c r="C78" s="30"/>
      <c r="E78" s="30"/>
      <c r="G78" s="30"/>
      <c r="J78" s="30"/>
      <c r="K78" s="135"/>
      <c r="L78" s="135"/>
    </row>
    <row r="79" spans="1:12">
      <c r="A79" s="193"/>
      <c r="C79" s="30"/>
      <c r="E79" s="30"/>
      <c r="G79" s="30"/>
      <c r="J79" s="30"/>
      <c r="K79" s="135"/>
      <c r="L79" s="135"/>
    </row>
    <row r="80" spans="1:12">
      <c r="A80" s="193"/>
      <c r="C80" s="30"/>
      <c r="E80" s="30"/>
      <c r="G80" s="30"/>
      <c r="J80" s="30"/>
      <c r="K80" s="135"/>
      <c r="L80" s="135"/>
    </row>
    <row r="81" spans="1:12">
      <c r="A81" s="193"/>
      <c r="C81" s="30"/>
      <c r="E81" s="30"/>
      <c r="G81" s="30"/>
      <c r="J81" s="30"/>
      <c r="K81" s="135"/>
      <c r="L81" s="135"/>
    </row>
    <row r="82" spans="1:12">
      <c r="A82" s="193"/>
      <c r="C82" s="30"/>
      <c r="E82" s="30"/>
      <c r="G82" s="30"/>
      <c r="J82" s="30"/>
      <c r="K82" s="135"/>
      <c r="L82" s="135"/>
    </row>
    <row r="83" spans="1:12">
      <c r="A83" s="193"/>
      <c r="C83" s="30"/>
      <c r="E83" s="30"/>
      <c r="G83" s="30"/>
      <c r="J83" s="30"/>
      <c r="K83" s="135"/>
      <c r="L83" s="135"/>
    </row>
    <row r="84" spans="1:12">
      <c r="A84" s="193"/>
      <c r="C84" s="30"/>
      <c r="E84" s="30"/>
      <c r="G84" s="30"/>
      <c r="J84" s="30"/>
      <c r="K84" s="135"/>
      <c r="L84" s="135"/>
    </row>
    <row r="85" spans="1:12">
      <c r="A85" s="193"/>
      <c r="C85" s="30"/>
      <c r="E85" s="30"/>
      <c r="G85" s="30"/>
      <c r="J85" s="30"/>
      <c r="K85" s="135"/>
      <c r="L85" s="135"/>
    </row>
    <row r="86" spans="1:12">
      <c r="A86" s="193"/>
      <c r="C86" s="30"/>
      <c r="E86" s="30"/>
      <c r="G86" s="30"/>
      <c r="J86" s="30"/>
      <c r="K86" s="135"/>
      <c r="L86" s="135"/>
    </row>
    <row r="87" spans="1:12">
      <c r="A87" s="193"/>
      <c r="C87" s="30"/>
      <c r="E87" s="30"/>
      <c r="G87" s="30"/>
      <c r="J87" s="30"/>
      <c r="L87" s="137"/>
    </row>
    <row r="88" spans="1:12">
      <c r="A88" s="193"/>
      <c r="C88" s="30"/>
      <c r="E88" s="30"/>
      <c r="G88" s="30"/>
      <c r="J88" s="30"/>
    </row>
    <row r="89" spans="1:12">
      <c r="A89" s="193"/>
      <c r="C89" s="30"/>
      <c r="E89" s="30"/>
      <c r="G89" s="30"/>
      <c r="J89" s="30"/>
    </row>
    <row r="90" spans="1:12">
      <c r="A90" s="193"/>
      <c r="C90" s="30"/>
      <c r="E90" s="30"/>
      <c r="G90" s="30"/>
      <c r="J90" s="30"/>
    </row>
    <row r="91" spans="1:12">
      <c r="A91" s="193"/>
      <c r="C91" s="30"/>
      <c r="E91" s="30"/>
      <c r="G91" s="30"/>
      <c r="J91" s="30"/>
    </row>
    <row r="92" spans="1:12">
      <c r="A92" s="193"/>
      <c r="C92" s="30"/>
      <c r="E92" s="30"/>
      <c r="G92" s="30"/>
      <c r="J92" s="30"/>
    </row>
    <row r="93" spans="1:12">
      <c r="A93" s="193"/>
      <c r="C93" s="30"/>
      <c r="E93" s="30"/>
      <c r="G93" s="30"/>
      <c r="J93" s="30"/>
    </row>
    <row r="94" spans="1:12">
      <c r="A94" s="193"/>
      <c r="C94" s="30"/>
      <c r="E94" s="30"/>
      <c r="G94" s="30"/>
      <c r="J94" s="30"/>
    </row>
    <row r="95" spans="1:12">
      <c r="A95" s="193"/>
      <c r="C95" s="30"/>
      <c r="E95" s="30"/>
      <c r="G95" s="30"/>
      <c r="J95" s="30"/>
    </row>
    <row r="96" spans="1:12">
      <c r="A96" s="193"/>
      <c r="C96" s="30"/>
      <c r="E96" s="30"/>
      <c r="G96" s="30"/>
      <c r="J96" s="30"/>
    </row>
    <row r="97" spans="1:10">
      <c r="A97" s="193"/>
      <c r="C97" s="30"/>
      <c r="E97" s="30"/>
      <c r="G97" s="30"/>
      <c r="J97" s="30"/>
    </row>
    <row r="98" spans="1:10">
      <c r="A98" s="193"/>
      <c r="C98" s="30"/>
      <c r="E98" s="30"/>
      <c r="G98" s="30"/>
      <c r="J98" s="30"/>
    </row>
    <row r="99" spans="1:10">
      <c r="A99" s="193"/>
      <c r="C99" s="30"/>
      <c r="E99" s="30"/>
      <c r="G99" s="30"/>
      <c r="J99" s="30"/>
    </row>
    <row r="100" spans="1:10">
      <c r="A100" s="193"/>
      <c r="C100" s="30"/>
      <c r="E100" s="30"/>
      <c r="G100" s="30"/>
      <c r="J100" s="30"/>
    </row>
    <row r="101" spans="1:10">
      <c r="A101" s="193"/>
      <c r="C101" s="30"/>
      <c r="E101" s="30"/>
      <c r="G101" s="30"/>
      <c r="J101" s="30"/>
    </row>
    <row r="102" spans="1:10">
      <c r="A102" s="193"/>
      <c r="C102" s="30"/>
      <c r="E102" s="30"/>
      <c r="G102" s="30"/>
      <c r="J102" s="30"/>
    </row>
    <row r="103" spans="1:10">
      <c r="A103" s="193"/>
      <c r="C103" s="30"/>
      <c r="E103" s="30"/>
      <c r="G103" s="30"/>
      <c r="J103" s="30"/>
    </row>
    <row r="104" spans="1:10">
      <c r="A104" s="193"/>
      <c r="C104" s="30"/>
      <c r="E104" s="30"/>
      <c r="G104" s="30"/>
      <c r="J104" s="30"/>
    </row>
    <row r="105" spans="1:10">
      <c r="A105" s="193"/>
      <c r="C105" s="30"/>
      <c r="E105" s="30"/>
      <c r="G105" s="30"/>
      <c r="J105" s="30"/>
    </row>
    <row r="106" spans="1:10">
      <c r="A106" s="193"/>
      <c r="C106" s="30"/>
      <c r="E106" s="30"/>
      <c r="G106" s="30"/>
      <c r="J106" s="30"/>
    </row>
    <row r="107" spans="1:10">
      <c r="A107" s="193"/>
      <c r="C107" s="30"/>
      <c r="E107" s="30"/>
      <c r="G107" s="30"/>
      <c r="J107" s="30"/>
    </row>
    <row r="108" spans="1:10">
      <c r="A108" s="193"/>
      <c r="C108" s="30"/>
      <c r="E108" s="30"/>
      <c r="G108" s="30"/>
      <c r="J108" s="30"/>
    </row>
    <row r="109" spans="1:10">
      <c r="A109" s="193"/>
      <c r="C109" s="30"/>
      <c r="E109" s="30"/>
      <c r="G109" s="30"/>
      <c r="J109" s="30"/>
    </row>
    <row r="110" spans="1:10">
      <c r="A110" s="193"/>
      <c r="C110" s="30"/>
      <c r="E110" s="30"/>
      <c r="G110" s="30"/>
      <c r="J110" s="30"/>
    </row>
    <row r="111" spans="1:10">
      <c r="A111" s="193"/>
      <c r="C111" s="30"/>
      <c r="E111" s="30"/>
      <c r="G111" s="30"/>
      <c r="J111" s="30"/>
    </row>
    <row r="112" spans="1:10">
      <c r="A112" s="193"/>
      <c r="C112" s="30"/>
      <c r="E112" s="30"/>
      <c r="G112" s="30"/>
      <c r="J112" s="30"/>
    </row>
    <row r="113" spans="1:10">
      <c r="A113" s="193"/>
      <c r="C113" s="30"/>
      <c r="E113" s="30"/>
      <c r="G113" s="30"/>
      <c r="J113" s="30"/>
    </row>
    <row r="114" spans="1:10">
      <c r="A114" s="193"/>
      <c r="C114" s="30"/>
      <c r="E114" s="30"/>
      <c r="G114" s="30"/>
      <c r="J114" s="30"/>
    </row>
    <row r="115" spans="1:10">
      <c r="A115" s="193"/>
      <c r="C115" s="30"/>
      <c r="E115" s="30"/>
      <c r="G115" s="30"/>
      <c r="J115" s="30"/>
    </row>
    <row r="116" spans="1:10">
      <c r="A116" s="193"/>
      <c r="C116" s="30"/>
      <c r="E116" s="30"/>
      <c r="G116" s="30"/>
      <c r="J116" s="30"/>
    </row>
    <row r="117" spans="1:10">
      <c r="A117" s="193"/>
      <c r="C117" s="30"/>
      <c r="E117" s="30"/>
      <c r="G117" s="30"/>
      <c r="J117" s="30"/>
    </row>
    <row r="118" spans="1:10">
      <c r="A118" s="193"/>
      <c r="C118" s="30"/>
      <c r="E118" s="30"/>
      <c r="G118" s="30"/>
      <c r="J118" s="30"/>
    </row>
    <row r="119" spans="1:10">
      <c r="A119" s="193"/>
      <c r="C119" s="30"/>
      <c r="E119" s="30"/>
      <c r="G119" s="30"/>
      <c r="J119" s="30"/>
    </row>
    <row r="120" spans="1:10">
      <c r="A120" s="193"/>
      <c r="C120" s="30"/>
      <c r="E120" s="30"/>
      <c r="G120" s="30"/>
      <c r="J120" s="30"/>
    </row>
    <row r="121" spans="1:10">
      <c r="A121" s="193"/>
      <c r="C121" s="30"/>
      <c r="E121" s="30"/>
      <c r="G121" s="30"/>
      <c r="J121" s="30"/>
    </row>
    <row r="122" spans="1:10">
      <c r="A122" s="193"/>
      <c r="C122" s="30"/>
      <c r="E122" s="30"/>
      <c r="G122" s="30"/>
      <c r="J122" s="30"/>
    </row>
    <row r="123" spans="1:10">
      <c r="A123" s="193"/>
      <c r="C123" s="30"/>
      <c r="E123" s="30"/>
      <c r="G123" s="30"/>
      <c r="J123" s="30"/>
    </row>
    <row r="124" spans="1:10">
      <c r="A124" s="193"/>
      <c r="C124" s="30"/>
      <c r="E124" s="30"/>
      <c r="G124" s="30"/>
      <c r="J124" s="30"/>
    </row>
    <row r="125" spans="1:10">
      <c r="A125" s="193"/>
      <c r="C125" s="30"/>
      <c r="E125" s="30"/>
      <c r="G125" s="30"/>
      <c r="J125" s="30"/>
    </row>
    <row r="126" spans="1:10">
      <c r="A126" s="193"/>
      <c r="C126" s="30"/>
      <c r="E126" s="30"/>
      <c r="G126" s="30"/>
      <c r="J126" s="30"/>
    </row>
    <row r="127" spans="1:10">
      <c r="A127" s="193"/>
      <c r="C127" s="30"/>
      <c r="E127" s="30"/>
      <c r="G127" s="30"/>
      <c r="J127" s="30"/>
    </row>
    <row r="128" spans="1:10">
      <c r="A128" s="193"/>
      <c r="C128" s="30"/>
      <c r="E128" s="30"/>
      <c r="G128" s="30"/>
      <c r="J128" s="30"/>
    </row>
    <row r="129" spans="1:10">
      <c r="A129" s="193"/>
      <c r="C129" s="30"/>
      <c r="E129" s="30"/>
      <c r="G129" s="30"/>
      <c r="J129" s="30"/>
    </row>
    <row r="130" spans="1:10">
      <c r="A130" s="193"/>
      <c r="C130" s="30"/>
      <c r="E130" s="30"/>
      <c r="G130" s="30"/>
      <c r="J130" s="30"/>
    </row>
    <row r="131" spans="1:10">
      <c r="A131" s="193"/>
      <c r="C131" s="30"/>
      <c r="E131" s="30"/>
      <c r="G131" s="30"/>
      <c r="J131" s="30"/>
    </row>
    <row r="132" spans="1:10">
      <c r="A132" s="193"/>
      <c r="C132" s="30"/>
      <c r="E132" s="30"/>
      <c r="G132" s="30"/>
      <c r="J132" s="30"/>
    </row>
    <row r="133" spans="1:10">
      <c r="A133" s="193"/>
      <c r="C133" s="30"/>
      <c r="E133" s="30"/>
      <c r="G133" s="30"/>
      <c r="J133" s="30"/>
    </row>
    <row r="134" spans="1:10">
      <c r="A134" s="193"/>
      <c r="C134" s="30"/>
      <c r="E134" s="30"/>
      <c r="G134" s="30"/>
      <c r="J134" s="30"/>
    </row>
    <row r="135" spans="1:10">
      <c r="A135" s="193"/>
      <c r="C135" s="30"/>
      <c r="E135" s="30"/>
      <c r="G135" s="30"/>
      <c r="J135" s="30"/>
    </row>
    <row r="136" spans="1:10">
      <c r="A136" s="193"/>
      <c r="C136" s="30"/>
      <c r="E136" s="30"/>
      <c r="G136" s="30"/>
      <c r="J136" s="30"/>
    </row>
    <row r="137" spans="1:10">
      <c r="A137" s="193"/>
      <c r="C137" s="30"/>
      <c r="E137" s="30"/>
      <c r="G137" s="30"/>
      <c r="J137" s="30"/>
    </row>
    <row r="138" spans="1:10">
      <c r="A138" s="193"/>
      <c r="C138" s="30"/>
      <c r="E138" s="30"/>
      <c r="G138" s="30"/>
      <c r="J138" s="30"/>
    </row>
    <row r="139" spans="1:10">
      <c r="A139" s="193"/>
      <c r="C139" s="30"/>
      <c r="E139" s="30"/>
      <c r="G139" s="30"/>
      <c r="J139" s="30"/>
    </row>
    <row r="140" spans="1:10">
      <c r="A140" s="193"/>
      <c r="C140" s="30"/>
      <c r="E140" s="30"/>
      <c r="G140" s="30"/>
      <c r="J140" s="30"/>
    </row>
    <row r="141" spans="1:10">
      <c r="A141" s="193"/>
      <c r="C141" s="30"/>
      <c r="E141" s="30"/>
      <c r="G141" s="30"/>
      <c r="J141" s="30"/>
    </row>
    <row r="142" spans="1:10">
      <c r="A142" s="193"/>
      <c r="C142" s="30"/>
      <c r="E142" s="30"/>
      <c r="G142" s="30"/>
      <c r="J142" s="30"/>
    </row>
    <row r="143" spans="1:10">
      <c r="A143" s="193"/>
      <c r="C143" s="30"/>
      <c r="E143" s="30"/>
      <c r="G143" s="30"/>
      <c r="J143" s="30"/>
    </row>
    <row r="144" spans="1:10">
      <c r="A144" s="193"/>
      <c r="C144" s="30"/>
      <c r="E144" s="30"/>
      <c r="G144" s="30"/>
      <c r="J144" s="30"/>
    </row>
    <row r="145" spans="1:10">
      <c r="A145" s="193"/>
      <c r="C145" s="30"/>
      <c r="E145" s="30"/>
      <c r="G145" s="30"/>
      <c r="J145" s="30"/>
    </row>
    <row r="146" spans="1:10">
      <c r="A146" s="193"/>
      <c r="C146" s="30"/>
      <c r="E146" s="30"/>
      <c r="G146" s="30"/>
      <c r="J146" s="30"/>
    </row>
    <row r="147" spans="1:10">
      <c r="A147" s="193"/>
      <c r="C147" s="30"/>
      <c r="E147" s="30"/>
      <c r="G147" s="30"/>
      <c r="J147" s="30"/>
    </row>
    <row r="148" spans="1:10">
      <c r="A148" s="193"/>
      <c r="C148" s="30"/>
      <c r="E148" s="30"/>
      <c r="G148" s="30"/>
      <c r="J148" s="30"/>
    </row>
    <row r="149" spans="1:10">
      <c r="A149" s="193"/>
      <c r="C149" s="30"/>
      <c r="E149" s="30"/>
      <c r="G149" s="30"/>
      <c r="J149" s="30"/>
    </row>
    <row r="150" spans="1:10">
      <c r="A150" s="193"/>
      <c r="C150" s="30"/>
      <c r="E150" s="30"/>
      <c r="G150" s="30"/>
      <c r="J150" s="30"/>
    </row>
    <row r="151" spans="1:10">
      <c r="A151" s="193"/>
      <c r="C151" s="30"/>
      <c r="E151" s="30"/>
      <c r="G151" s="30"/>
      <c r="J151" s="30"/>
    </row>
  </sheetData>
  <mergeCells count="18">
    <mergeCell ref="A62:A63"/>
    <mergeCell ref="A7:H7"/>
    <mergeCell ref="A11:H11"/>
    <mergeCell ref="A24:H24"/>
    <mergeCell ref="A30:H30"/>
    <mergeCell ref="A31:H31"/>
    <mergeCell ref="A32:H32"/>
    <mergeCell ref="A35:H35"/>
    <mergeCell ref="A40:H40"/>
    <mergeCell ref="A50:H50"/>
    <mergeCell ref="A56:A57"/>
    <mergeCell ref="A58:H58"/>
    <mergeCell ref="A6:H6"/>
    <mergeCell ref="A1:H1"/>
    <mergeCell ref="A2:H2"/>
    <mergeCell ref="A3:H3"/>
    <mergeCell ref="A4:H4"/>
    <mergeCell ref="A5:H5"/>
  </mergeCells>
  <printOptions horizontalCentered="1" verticalCentered="1"/>
  <pageMargins left="0" right="0" top="0" bottom="0" header="0" footer="0"/>
  <pageSetup paperSize="5"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5"/>
  <sheetViews>
    <sheetView topLeftCell="A16" zoomScale="72" zoomScaleNormal="72" workbookViewId="0">
      <selection activeCell="I10" sqref="I10"/>
    </sheetView>
  </sheetViews>
  <sheetFormatPr baseColWidth="10" defaultRowHeight="18.75"/>
  <cols>
    <col min="1" max="1" width="35.85546875" style="1" customWidth="1"/>
    <col min="2" max="2" width="10.140625" style="8" bestFit="1" customWidth="1"/>
    <col min="3" max="3" width="12" style="8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206" t="str">
        <f>JUV!A1</f>
        <v>COSTA ESMERALDA</v>
      </c>
      <c r="B1" s="206"/>
      <c r="C1" s="206"/>
      <c r="D1" s="206"/>
      <c r="E1" s="206"/>
      <c r="F1" s="206"/>
      <c r="G1" s="206"/>
      <c r="H1" s="206"/>
    </row>
    <row r="2" spans="1:20" ht="23.25">
      <c r="A2" s="210" t="str">
        <f>JUV!A2</f>
        <v>Golf &amp; Links</v>
      </c>
      <c r="B2" s="210"/>
      <c r="C2" s="210"/>
      <c r="D2" s="210"/>
      <c r="E2" s="210"/>
      <c r="F2" s="210"/>
      <c r="G2" s="210"/>
      <c r="H2" s="210"/>
    </row>
    <row r="3" spans="1:20" ht="19.5">
      <c r="A3" s="207" t="s">
        <v>7</v>
      </c>
      <c r="B3" s="207"/>
      <c r="C3" s="207"/>
      <c r="D3" s="207"/>
      <c r="E3" s="207"/>
      <c r="F3" s="207"/>
      <c r="G3" s="207"/>
      <c r="H3" s="207"/>
    </row>
    <row r="4" spans="1:20" ht="26.25">
      <c r="A4" s="208" t="s">
        <v>70</v>
      </c>
      <c r="B4" s="208"/>
      <c r="C4" s="208"/>
      <c r="D4" s="208"/>
      <c r="E4" s="208"/>
      <c r="F4" s="208"/>
      <c r="G4" s="208"/>
      <c r="H4" s="208"/>
    </row>
    <row r="5" spans="1:20" ht="19.5">
      <c r="A5" s="209" t="str">
        <f>JUV!A5</f>
        <v>DOS VUELTAS DE 9 HOYOS MEDAL PLAY</v>
      </c>
      <c r="B5" s="209"/>
      <c r="C5" s="209"/>
      <c r="D5" s="209"/>
      <c r="E5" s="209"/>
      <c r="F5" s="209"/>
      <c r="G5" s="209"/>
      <c r="H5" s="209"/>
    </row>
    <row r="6" spans="1:20" ht="19.5">
      <c r="A6" s="202" t="str">
        <f>JUV!A6</f>
        <v>DOMINGO 04 DE SEPTIEMBRE DE 2022</v>
      </c>
      <c r="B6" s="202"/>
      <c r="C6" s="202"/>
      <c r="D6" s="202"/>
      <c r="E6" s="202"/>
      <c r="F6" s="202"/>
      <c r="G6" s="202"/>
      <c r="H6" s="202"/>
    </row>
    <row r="7" spans="1:20" ht="19.5" thickBot="1">
      <c r="A7" s="2"/>
    </row>
    <row r="8" spans="1:20" ht="20.25" thickBot="1">
      <c r="A8" s="211" t="s">
        <v>39</v>
      </c>
      <c r="B8" s="212"/>
      <c r="C8" s="212"/>
      <c r="D8" s="212"/>
      <c r="E8" s="212"/>
      <c r="F8" s="212"/>
      <c r="G8" s="212"/>
      <c r="H8" s="213"/>
    </row>
    <row r="9" spans="1:20" s="3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I9" s="201" t="s">
        <v>240</v>
      </c>
      <c r="K9" s="50" t="s">
        <v>24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96" t="s">
        <v>110</v>
      </c>
      <c r="B10" s="97" t="s">
        <v>220</v>
      </c>
      <c r="C10" s="98">
        <v>38888</v>
      </c>
      <c r="D10" s="99">
        <v>0</v>
      </c>
      <c r="E10" s="100">
        <v>39</v>
      </c>
      <c r="F10" s="101">
        <v>39</v>
      </c>
      <c r="G10" s="269">
        <f>SUM(E10:F10)</f>
        <v>78</v>
      </c>
      <c r="H10" s="103">
        <f>SUM(G10-D10)</f>
        <v>78</v>
      </c>
      <c r="I10" s="23" t="s">
        <v>15</v>
      </c>
      <c r="K10" s="20">
        <f t="shared" ref="K10:K24" si="0">(F10-D10*0.5)</f>
        <v>39</v>
      </c>
    </row>
    <row r="11" spans="1:20" ht="20.25" thickBot="1">
      <c r="A11" s="96" t="s">
        <v>114</v>
      </c>
      <c r="B11" s="97" t="s">
        <v>216</v>
      </c>
      <c r="C11" s="98">
        <v>38884</v>
      </c>
      <c r="D11" s="99">
        <v>-2</v>
      </c>
      <c r="E11" s="100">
        <v>38</v>
      </c>
      <c r="F11" s="101">
        <v>40</v>
      </c>
      <c r="G11" s="269">
        <f>SUM(E11:F11)</f>
        <v>78</v>
      </c>
      <c r="H11" s="103">
        <f>SUM(G11-D11)</f>
        <v>80</v>
      </c>
      <c r="I11" s="23" t="s">
        <v>16</v>
      </c>
      <c r="K11" s="20">
        <f t="shared" si="0"/>
        <v>41</v>
      </c>
    </row>
    <row r="12" spans="1:20" ht="19.5">
      <c r="A12" s="96" t="s">
        <v>113</v>
      </c>
      <c r="B12" s="97" t="s">
        <v>220</v>
      </c>
      <c r="C12" s="98">
        <v>38874</v>
      </c>
      <c r="D12" s="99">
        <v>-1</v>
      </c>
      <c r="E12" s="100">
        <v>42</v>
      </c>
      <c r="F12" s="101">
        <v>38</v>
      </c>
      <c r="G12" s="102">
        <f>SUM(E12:F12)</f>
        <v>80</v>
      </c>
      <c r="H12" s="103">
        <f>SUM(G12-D12)</f>
        <v>81</v>
      </c>
      <c r="K12" s="20">
        <f t="shared" si="0"/>
        <v>38.5</v>
      </c>
    </row>
    <row r="13" spans="1:20" ht="20.25" thickBot="1">
      <c r="A13" s="96" t="s">
        <v>107</v>
      </c>
      <c r="B13" s="97" t="s">
        <v>63</v>
      </c>
      <c r="C13" s="98">
        <v>38833</v>
      </c>
      <c r="D13" s="99">
        <v>1</v>
      </c>
      <c r="E13" s="100">
        <v>38</v>
      </c>
      <c r="F13" s="101">
        <v>42</v>
      </c>
      <c r="G13" s="102">
        <f>SUM(E13:F13)</f>
        <v>80</v>
      </c>
      <c r="H13" s="103">
        <f>SUM(G13-D13)</f>
        <v>79</v>
      </c>
      <c r="K13" s="20">
        <f t="shared" si="0"/>
        <v>41.5</v>
      </c>
    </row>
    <row r="14" spans="1:20" ht="20.25" thickBot="1">
      <c r="A14" s="96" t="s">
        <v>102</v>
      </c>
      <c r="B14" s="97" t="s">
        <v>220</v>
      </c>
      <c r="C14" s="98">
        <v>38332</v>
      </c>
      <c r="D14" s="99">
        <v>5</v>
      </c>
      <c r="E14" s="100">
        <v>42</v>
      </c>
      <c r="F14" s="101">
        <v>39</v>
      </c>
      <c r="G14" s="102">
        <f>SUM(E14:F14)</f>
        <v>81</v>
      </c>
      <c r="H14" s="103">
        <f>SUM(G14-D14)</f>
        <v>76</v>
      </c>
      <c r="I14" s="27" t="s">
        <v>18</v>
      </c>
      <c r="K14" s="20">
        <f t="shared" si="0"/>
        <v>36.5</v>
      </c>
    </row>
    <row r="15" spans="1:20" ht="19.5">
      <c r="A15" s="96" t="s">
        <v>111</v>
      </c>
      <c r="B15" s="97" t="s">
        <v>221</v>
      </c>
      <c r="C15" s="98">
        <v>39044</v>
      </c>
      <c r="D15" s="99">
        <v>0</v>
      </c>
      <c r="E15" s="100">
        <v>41</v>
      </c>
      <c r="F15" s="101">
        <v>41</v>
      </c>
      <c r="G15" s="102">
        <f>SUM(E15:F15)</f>
        <v>82</v>
      </c>
      <c r="H15" s="103">
        <f>SUM(G15-D15)</f>
        <v>82</v>
      </c>
      <c r="K15" s="20">
        <f t="shared" si="0"/>
        <v>41</v>
      </c>
    </row>
    <row r="16" spans="1:20" ht="19.5">
      <c r="A16" s="96" t="s">
        <v>108</v>
      </c>
      <c r="B16" s="97" t="s">
        <v>220</v>
      </c>
      <c r="C16" s="98">
        <v>38715</v>
      </c>
      <c r="D16" s="99">
        <v>1</v>
      </c>
      <c r="E16" s="100">
        <v>43</v>
      </c>
      <c r="F16" s="101">
        <v>40</v>
      </c>
      <c r="G16" s="102">
        <f>SUM(E16:F16)</f>
        <v>83</v>
      </c>
      <c r="H16" s="103">
        <f>SUM(G16-D16)</f>
        <v>82</v>
      </c>
      <c r="K16" s="20">
        <f t="shared" si="0"/>
        <v>39.5</v>
      </c>
    </row>
    <row r="17" spans="1:11" ht="20.25" thickBot="1">
      <c r="A17" s="96" t="s">
        <v>109</v>
      </c>
      <c r="B17" s="97" t="s">
        <v>216</v>
      </c>
      <c r="C17" s="98">
        <v>38147</v>
      </c>
      <c r="D17" s="99">
        <v>1</v>
      </c>
      <c r="E17" s="100">
        <v>42</v>
      </c>
      <c r="F17" s="101">
        <v>43</v>
      </c>
      <c r="G17" s="102">
        <f>SUM(E17:F17)</f>
        <v>85</v>
      </c>
      <c r="H17" s="103">
        <f>SUM(G17-D17)</f>
        <v>84</v>
      </c>
      <c r="K17" s="20">
        <f t="shared" si="0"/>
        <v>42.5</v>
      </c>
    </row>
    <row r="18" spans="1:11" ht="20.25" thickBot="1">
      <c r="A18" s="96" t="s">
        <v>93</v>
      </c>
      <c r="B18" s="97" t="s">
        <v>63</v>
      </c>
      <c r="C18" s="98">
        <v>38079</v>
      </c>
      <c r="D18" s="99">
        <v>11</v>
      </c>
      <c r="E18" s="100">
        <v>39</v>
      </c>
      <c r="F18" s="101">
        <v>47</v>
      </c>
      <c r="G18" s="102">
        <f>SUM(E18:F18)</f>
        <v>86</v>
      </c>
      <c r="H18" s="103">
        <f>SUM(G18-D18)</f>
        <v>75</v>
      </c>
      <c r="I18" s="27" t="s">
        <v>17</v>
      </c>
      <c r="K18" s="20">
        <f t="shared" si="0"/>
        <v>41.5</v>
      </c>
    </row>
    <row r="19" spans="1:11" ht="19.5">
      <c r="A19" s="96" t="s">
        <v>91</v>
      </c>
      <c r="B19" s="97" t="s">
        <v>63</v>
      </c>
      <c r="C19" s="98">
        <v>38848</v>
      </c>
      <c r="D19" s="99">
        <v>12</v>
      </c>
      <c r="E19" s="100">
        <v>43</v>
      </c>
      <c r="F19" s="101">
        <v>47</v>
      </c>
      <c r="G19" s="102">
        <f>SUM(E19:F19)</f>
        <v>90</v>
      </c>
      <c r="H19" s="103">
        <f>SUM(G19-D19)</f>
        <v>78</v>
      </c>
      <c r="K19" s="20">
        <f t="shared" si="0"/>
        <v>41</v>
      </c>
    </row>
    <row r="20" spans="1:11" ht="19.5">
      <c r="A20" s="96" t="s">
        <v>105</v>
      </c>
      <c r="B20" s="97" t="s">
        <v>219</v>
      </c>
      <c r="C20" s="98">
        <v>38922</v>
      </c>
      <c r="D20" s="99">
        <v>2</v>
      </c>
      <c r="E20" s="100">
        <v>51</v>
      </c>
      <c r="F20" s="101">
        <v>46</v>
      </c>
      <c r="G20" s="102">
        <f>SUM(E20:F20)</f>
        <v>97</v>
      </c>
      <c r="H20" s="103">
        <f>SUM(G20-D20)</f>
        <v>95</v>
      </c>
      <c r="K20" s="20">
        <f t="shared" si="0"/>
        <v>45</v>
      </c>
    </row>
    <row r="21" spans="1:11" ht="19.5">
      <c r="A21" s="96" t="s">
        <v>90</v>
      </c>
      <c r="B21" s="97" t="s">
        <v>217</v>
      </c>
      <c r="C21" s="98">
        <v>38873</v>
      </c>
      <c r="D21" s="99">
        <v>12</v>
      </c>
      <c r="E21" s="100">
        <v>46</v>
      </c>
      <c r="F21" s="101">
        <v>51</v>
      </c>
      <c r="G21" s="102">
        <f>SUM(E21:F21)</f>
        <v>97</v>
      </c>
      <c r="H21" s="103">
        <f>SUM(G21-D21)</f>
        <v>85</v>
      </c>
      <c r="K21" s="20">
        <f t="shared" si="0"/>
        <v>45</v>
      </c>
    </row>
    <row r="22" spans="1:11" ht="19.5">
      <c r="A22" s="96" t="s">
        <v>87</v>
      </c>
      <c r="B22" s="97" t="s">
        <v>63</v>
      </c>
      <c r="C22" s="98">
        <v>39011</v>
      </c>
      <c r="D22" s="99">
        <v>40</v>
      </c>
      <c r="E22" s="100">
        <v>61</v>
      </c>
      <c r="F22" s="101">
        <v>61</v>
      </c>
      <c r="G22" s="102">
        <f>SUM(E22:F22)</f>
        <v>122</v>
      </c>
      <c r="H22" s="103">
        <f>SUM(G22-D22)</f>
        <v>82</v>
      </c>
      <c r="K22" s="20">
        <f t="shared" si="0"/>
        <v>41</v>
      </c>
    </row>
    <row r="23" spans="1:11" ht="19.5">
      <c r="A23" s="96" t="s">
        <v>98</v>
      </c>
      <c r="B23" s="97" t="s">
        <v>63</v>
      </c>
      <c r="C23" s="98">
        <v>38609</v>
      </c>
      <c r="D23" s="99" t="s">
        <v>239</v>
      </c>
      <c r="E23" s="100" t="s">
        <v>69</v>
      </c>
      <c r="F23" s="275" t="s">
        <v>10</v>
      </c>
      <c r="G23" s="276" t="s">
        <v>10</v>
      </c>
      <c r="H23" s="277" t="s">
        <v>10</v>
      </c>
    </row>
    <row r="24" spans="1:11" ht="20.25" thickBot="1">
      <c r="A24" s="194" t="s">
        <v>92</v>
      </c>
      <c r="B24" s="195" t="s">
        <v>220</v>
      </c>
      <c r="C24" s="196">
        <v>38937</v>
      </c>
      <c r="D24" s="197" t="s">
        <v>5</v>
      </c>
      <c r="E24" s="92" t="s">
        <v>69</v>
      </c>
      <c r="F24" s="198" t="s">
        <v>28</v>
      </c>
      <c r="G24" s="279" t="s">
        <v>10</v>
      </c>
      <c r="H24" s="280" t="s">
        <v>10</v>
      </c>
    </row>
    <row r="25" spans="1:11">
      <c r="G25" s="22"/>
    </row>
  </sheetData>
  <sortState ref="A10:H24">
    <sortCondition ref="G10:G24"/>
    <sortCondition ref="F10:F24"/>
    <sortCondition ref="E10:E24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8" bestFit="1" customWidth="1"/>
    <col min="3" max="3" width="12.42578125" style="8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206" t="str">
        <f>JUV!A1</f>
        <v>COSTA ESMERALDA</v>
      </c>
      <c r="B1" s="206"/>
      <c r="C1" s="206"/>
      <c r="D1" s="206"/>
      <c r="E1" s="206"/>
      <c r="F1" s="206"/>
      <c r="G1" s="206"/>
      <c r="H1" s="206"/>
    </row>
    <row r="2" spans="1:11" ht="23.25">
      <c r="A2" s="210" t="str">
        <f>JUV!A2</f>
        <v>Golf &amp; Links</v>
      </c>
      <c r="B2" s="210"/>
      <c r="C2" s="210"/>
      <c r="D2" s="210"/>
      <c r="E2" s="210"/>
      <c r="F2" s="210"/>
      <c r="G2" s="210"/>
      <c r="H2" s="210"/>
    </row>
    <row r="3" spans="1:11" ht="19.5">
      <c r="A3" s="207" t="s">
        <v>7</v>
      </c>
      <c r="B3" s="207"/>
      <c r="C3" s="207"/>
      <c r="D3" s="207"/>
      <c r="E3" s="207"/>
      <c r="F3" s="207"/>
      <c r="G3" s="207"/>
      <c r="H3" s="207"/>
    </row>
    <row r="4" spans="1:11" ht="26.25">
      <c r="A4" s="208" t="s">
        <v>70</v>
      </c>
      <c r="B4" s="208"/>
      <c r="C4" s="208"/>
      <c r="D4" s="208"/>
      <c r="E4" s="208"/>
      <c r="F4" s="208"/>
      <c r="G4" s="208"/>
      <c r="H4" s="208"/>
    </row>
    <row r="5" spans="1:11" ht="19.5">
      <c r="A5" s="209" t="str">
        <f>JUV!A5</f>
        <v>DOS VUELTAS DE 9 HOYOS MEDAL PLAY</v>
      </c>
      <c r="B5" s="209"/>
      <c r="C5" s="209"/>
      <c r="D5" s="209"/>
      <c r="E5" s="209"/>
      <c r="F5" s="209"/>
      <c r="G5" s="209"/>
      <c r="H5" s="209"/>
    </row>
    <row r="6" spans="1:11" ht="20.25" thickBot="1">
      <c r="A6" s="202" t="str">
        <f>JUV!A6</f>
        <v>DOMINGO 04 DE SEPTIEMBRE DE 2022</v>
      </c>
      <c r="B6" s="202"/>
      <c r="C6" s="202"/>
      <c r="D6" s="202"/>
      <c r="E6" s="202"/>
      <c r="F6" s="202"/>
      <c r="G6" s="202"/>
      <c r="H6" s="202"/>
    </row>
    <row r="7" spans="1:11" ht="20.25" thickBot="1">
      <c r="A7" s="211" t="s">
        <v>41</v>
      </c>
      <c r="B7" s="212"/>
      <c r="C7" s="212"/>
      <c r="D7" s="212"/>
      <c r="E7" s="212"/>
      <c r="F7" s="212"/>
      <c r="G7" s="212"/>
      <c r="H7" s="213"/>
    </row>
    <row r="8" spans="1:11" s="3" customFormat="1" ht="20.25" thickBot="1">
      <c r="A8" s="4" t="s">
        <v>0</v>
      </c>
      <c r="B8" s="5" t="s">
        <v>9</v>
      </c>
      <c r="C8" s="5" t="s">
        <v>21</v>
      </c>
      <c r="D8" s="4" t="s">
        <v>1</v>
      </c>
      <c r="E8" s="4" t="s">
        <v>2</v>
      </c>
      <c r="F8" s="16" t="s">
        <v>3</v>
      </c>
      <c r="G8" s="15" t="s">
        <v>4</v>
      </c>
      <c r="H8" s="17" t="s">
        <v>5</v>
      </c>
      <c r="K8" s="50" t="s">
        <v>24</v>
      </c>
    </row>
    <row r="9" spans="1:11" ht="20.25" thickBot="1">
      <c r="A9" s="96" t="s">
        <v>62</v>
      </c>
      <c r="B9" s="97" t="s">
        <v>222</v>
      </c>
      <c r="C9" s="98">
        <v>39105</v>
      </c>
      <c r="D9" s="99">
        <v>1</v>
      </c>
      <c r="E9" s="100">
        <v>42</v>
      </c>
      <c r="F9" s="101">
        <v>38</v>
      </c>
      <c r="G9" s="269">
        <f>SUM(E9:F9)</f>
        <v>80</v>
      </c>
      <c r="H9" s="103">
        <f>SUM(G9-D9)</f>
        <v>79</v>
      </c>
      <c r="I9" s="23" t="s">
        <v>15</v>
      </c>
      <c r="K9" s="20">
        <f t="shared" ref="K9:K21" si="0">(F9-D9*0.5)</f>
        <v>37.5</v>
      </c>
    </row>
    <row r="10" spans="1:11" ht="20.25" thickBot="1">
      <c r="A10" s="96" t="s">
        <v>94</v>
      </c>
      <c r="B10" s="97" t="s">
        <v>217</v>
      </c>
      <c r="C10" s="98">
        <v>39699</v>
      </c>
      <c r="D10" s="99">
        <v>11</v>
      </c>
      <c r="E10" s="100">
        <v>41</v>
      </c>
      <c r="F10" s="101">
        <v>40</v>
      </c>
      <c r="G10" s="269">
        <f>SUM(E10:F10)</f>
        <v>81</v>
      </c>
      <c r="H10" s="103">
        <f>SUM(G10-D10)</f>
        <v>70</v>
      </c>
      <c r="I10" s="23" t="s">
        <v>16</v>
      </c>
      <c r="K10" s="20">
        <f t="shared" si="0"/>
        <v>34.5</v>
      </c>
    </row>
    <row r="11" spans="1:11" ht="19.5">
      <c r="A11" s="96" t="s">
        <v>99</v>
      </c>
      <c r="B11" s="97" t="s">
        <v>216</v>
      </c>
      <c r="C11" s="98">
        <v>39689</v>
      </c>
      <c r="D11" s="99">
        <v>8</v>
      </c>
      <c r="E11" s="100">
        <v>43</v>
      </c>
      <c r="F11" s="101">
        <v>43</v>
      </c>
      <c r="G11" s="102">
        <f>SUM(E11:F11)</f>
        <v>86</v>
      </c>
      <c r="H11" s="103">
        <f>SUM(G11-D11)</f>
        <v>78</v>
      </c>
      <c r="K11" s="20">
        <f t="shared" si="0"/>
        <v>39</v>
      </c>
    </row>
    <row r="12" spans="1:11" ht="19.5">
      <c r="A12" s="96" t="s">
        <v>100</v>
      </c>
      <c r="B12" s="97" t="s">
        <v>218</v>
      </c>
      <c r="C12" s="98">
        <v>39213</v>
      </c>
      <c r="D12" s="99">
        <v>7</v>
      </c>
      <c r="E12" s="100">
        <v>40</v>
      </c>
      <c r="F12" s="101">
        <v>46</v>
      </c>
      <c r="G12" s="102">
        <f>SUM(E12:F12)</f>
        <v>86</v>
      </c>
      <c r="H12" s="103">
        <f>SUM(G12-D12)</f>
        <v>79</v>
      </c>
      <c r="K12" s="20">
        <f t="shared" si="0"/>
        <v>42.5</v>
      </c>
    </row>
    <row r="13" spans="1:11" ht="20.25" thickBot="1">
      <c r="A13" s="96" t="s">
        <v>60</v>
      </c>
      <c r="B13" s="97" t="s">
        <v>63</v>
      </c>
      <c r="C13" s="98">
        <v>39205</v>
      </c>
      <c r="D13" s="99">
        <v>9</v>
      </c>
      <c r="E13" s="100">
        <v>45</v>
      </c>
      <c r="F13" s="101">
        <v>42</v>
      </c>
      <c r="G13" s="102">
        <f>SUM(E13:F13)</f>
        <v>87</v>
      </c>
      <c r="H13" s="103">
        <f>SUM(G13-D13)</f>
        <v>78</v>
      </c>
      <c r="K13" s="20">
        <f t="shared" si="0"/>
        <v>37.5</v>
      </c>
    </row>
    <row r="14" spans="1:11" ht="20.25" thickBot="1">
      <c r="A14" s="96" t="s">
        <v>89</v>
      </c>
      <c r="B14" s="97" t="s">
        <v>63</v>
      </c>
      <c r="C14" s="98">
        <v>39638</v>
      </c>
      <c r="D14" s="99">
        <v>13</v>
      </c>
      <c r="E14" s="100">
        <v>43</v>
      </c>
      <c r="F14" s="101">
        <v>44</v>
      </c>
      <c r="G14" s="102">
        <f>SUM(E14:F14)</f>
        <v>87</v>
      </c>
      <c r="H14" s="268">
        <f>SUM(G14-D14)</f>
        <v>74</v>
      </c>
      <c r="I14" s="27" t="s">
        <v>18</v>
      </c>
      <c r="K14" s="278">
        <f t="shared" si="0"/>
        <v>37.5</v>
      </c>
    </row>
    <row r="15" spans="1:11" ht="19.5">
      <c r="A15" s="96" t="s">
        <v>64</v>
      </c>
      <c r="B15" s="97" t="s">
        <v>63</v>
      </c>
      <c r="C15" s="98">
        <v>39770</v>
      </c>
      <c r="D15" s="99">
        <v>7</v>
      </c>
      <c r="E15" s="100">
        <v>43</v>
      </c>
      <c r="F15" s="101">
        <v>44</v>
      </c>
      <c r="G15" s="102">
        <f>SUM(E15:F15)</f>
        <v>87</v>
      </c>
      <c r="H15" s="103">
        <f>SUM(G15-D15)</f>
        <v>80</v>
      </c>
      <c r="K15" s="20">
        <f t="shared" si="0"/>
        <v>40.5</v>
      </c>
    </row>
    <row r="16" spans="1:11" ht="19.5">
      <c r="A16" s="96" t="s">
        <v>59</v>
      </c>
      <c r="B16" s="97" t="s">
        <v>217</v>
      </c>
      <c r="C16" s="98">
        <v>39469</v>
      </c>
      <c r="D16" s="99">
        <v>9</v>
      </c>
      <c r="E16" s="100">
        <v>40</v>
      </c>
      <c r="F16" s="101">
        <v>50</v>
      </c>
      <c r="G16" s="102">
        <f>SUM(E16:F16)</f>
        <v>90</v>
      </c>
      <c r="H16" s="103">
        <f>SUM(G16-D16)</f>
        <v>81</v>
      </c>
      <c r="K16" s="20">
        <f t="shared" si="0"/>
        <v>45.5</v>
      </c>
    </row>
    <row r="17" spans="1:11" ht="19.5">
      <c r="A17" s="96" t="s">
        <v>95</v>
      </c>
      <c r="B17" s="97" t="s">
        <v>217</v>
      </c>
      <c r="C17" s="98">
        <v>39791</v>
      </c>
      <c r="D17" s="99">
        <v>9</v>
      </c>
      <c r="E17" s="100">
        <v>44</v>
      </c>
      <c r="F17" s="101">
        <v>47</v>
      </c>
      <c r="G17" s="102">
        <f>SUM(E17:F17)</f>
        <v>91</v>
      </c>
      <c r="H17" s="103">
        <f>SUM(G17-D17)</f>
        <v>82</v>
      </c>
      <c r="K17" s="20">
        <f t="shared" si="0"/>
        <v>42.5</v>
      </c>
    </row>
    <row r="18" spans="1:11" ht="20.25" thickBot="1">
      <c r="A18" s="96" t="s">
        <v>61</v>
      </c>
      <c r="B18" s="97" t="s">
        <v>63</v>
      </c>
      <c r="C18" s="98">
        <v>39755</v>
      </c>
      <c r="D18" s="99">
        <v>17</v>
      </c>
      <c r="E18" s="100">
        <v>47</v>
      </c>
      <c r="F18" s="101">
        <v>47</v>
      </c>
      <c r="G18" s="102">
        <f>SUM(E18:F18)</f>
        <v>94</v>
      </c>
      <c r="H18" s="103">
        <f>SUM(G18-D18)</f>
        <v>77</v>
      </c>
      <c r="K18" s="20">
        <f t="shared" si="0"/>
        <v>38.5</v>
      </c>
    </row>
    <row r="19" spans="1:11" ht="20.25" thickBot="1">
      <c r="A19" s="96" t="s">
        <v>88</v>
      </c>
      <c r="B19" s="97" t="s">
        <v>217</v>
      </c>
      <c r="C19" s="98">
        <v>39774</v>
      </c>
      <c r="D19" s="99">
        <v>30</v>
      </c>
      <c r="E19" s="100">
        <v>55</v>
      </c>
      <c r="F19" s="101">
        <v>49</v>
      </c>
      <c r="G19" s="102">
        <f>SUM(E19:F19)</f>
        <v>104</v>
      </c>
      <c r="H19" s="268">
        <f>SUM(G19-D19)</f>
        <v>74</v>
      </c>
      <c r="I19" s="27" t="s">
        <v>17</v>
      </c>
      <c r="K19" s="278">
        <f t="shared" si="0"/>
        <v>34</v>
      </c>
    </row>
    <row r="20" spans="1:11" ht="19.5">
      <c r="A20" s="96" t="s">
        <v>51</v>
      </c>
      <c r="B20" s="97" t="s">
        <v>223</v>
      </c>
      <c r="C20" s="98">
        <v>39643</v>
      </c>
      <c r="D20" s="99">
        <v>24</v>
      </c>
      <c r="E20" s="100">
        <v>51</v>
      </c>
      <c r="F20" s="101">
        <v>53</v>
      </c>
      <c r="G20" s="102">
        <f>SUM(E20:F20)</f>
        <v>104</v>
      </c>
      <c r="H20" s="103">
        <f>SUM(G20-D20)</f>
        <v>80</v>
      </c>
      <c r="K20" s="20">
        <f t="shared" si="0"/>
        <v>41</v>
      </c>
    </row>
    <row r="21" spans="1:11" ht="20.25" thickBot="1">
      <c r="A21" s="194" t="s">
        <v>65</v>
      </c>
      <c r="B21" s="195" t="s">
        <v>63</v>
      </c>
      <c r="C21" s="196">
        <v>39785</v>
      </c>
      <c r="D21" s="197">
        <v>30</v>
      </c>
      <c r="E21" s="92">
        <v>59</v>
      </c>
      <c r="F21" s="198">
        <v>59</v>
      </c>
      <c r="G21" s="93">
        <f>SUM(E21:F21)</f>
        <v>118</v>
      </c>
      <c r="H21" s="199">
        <f>SUM(G21-D21)</f>
        <v>88</v>
      </c>
      <c r="K21" s="20">
        <f t="shared" si="0"/>
        <v>44</v>
      </c>
    </row>
    <row r="22" spans="1:11" ht="19.5" thickBot="1">
      <c r="B22" s="1"/>
      <c r="C22" s="1"/>
      <c r="D22" s="1"/>
      <c r="E22" s="1"/>
      <c r="F22" s="1"/>
      <c r="G22" s="1"/>
      <c r="H22" s="1"/>
    </row>
    <row r="23" spans="1:11" ht="20.25" thickBot="1">
      <c r="A23" s="211" t="s">
        <v>75</v>
      </c>
      <c r="B23" s="212"/>
      <c r="C23" s="212"/>
      <c r="D23" s="212"/>
      <c r="E23" s="212"/>
      <c r="F23" s="212"/>
      <c r="G23" s="212"/>
      <c r="H23" s="213"/>
    </row>
    <row r="24" spans="1:11" ht="20.25" thickBot="1">
      <c r="A24" s="4" t="s">
        <v>6</v>
      </c>
      <c r="B24" s="5" t="s">
        <v>9</v>
      </c>
      <c r="C24" s="5" t="s">
        <v>21</v>
      </c>
      <c r="D24" s="4" t="s">
        <v>1</v>
      </c>
      <c r="E24" s="4" t="s">
        <v>2</v>
      </c>
      <c r="F24" s="16" t="s">
        <v>3</v>
      </c>
      <c r="G24" s="15" t="s">
        <v>4</v>
      </c>
      <c r="H24" s="17" t="s">
        <v>5</v>
      </c>
      <c r="K24" s="50" t="s">
        <v>24</v>
      </c>
    </row>
    <row r="25" spans="1:11" ht="20.25" thickBot="1">
      <c r="A25" s="283" t="s">
        <v>119</v>
      </c>
      <c r="B25" s="97" t="s">
        <v>219</v>
      </c>
      <c r="C25" s="98">
        <v>38873</v>
      </c>
      <c r="D25" s="99">
        <v>2</v>
      </c>
      <c r="E25" s="100">
        <v>39</v>
      </c>
      <c r="F25" s="101">
        <v>39</v>
      </c>
      <c r="G25" s="269">
        <f>SUM(E25:F25)</f>
        <v>78</v>
      </c>
      <c r="H25" s="103">
        <f>SUM(G25-D25)</f>
        <v>76</v>
      </c>
      <c r="I25" s="23" t="s">
        <v>15</v>
      </c>
      <c r="K25" s="20">
        <f t="shared" ref="K25:K34" si="1">(F25-D25*0.5)</f>
        <v>38</v>
      </c>
    </row>
    <row r="26" spans="1:11" ht="20.25" thickBot="1">
      <c r="A26" s="283" t="s">
        <v>118</v>
      </c>
      <c r="B26" s="97" t="s">
        <v>219</v>
      </c>
      <c r="C26" s="98">
        <v>38986</v>
      </c>
      <c r="D26" s="99">
        <v>3</v>
      </c>
      <c r="E26" s="100">
        <v>41</v>
      </c>
      <c r="F26" s="101">
        <v>38</v>
      </c>
      <c r="G26" s="269">
        <f>SUM(E26:F26)</f>
        <v>79</v>
      </c>
      <c r="H26" s="103">
        <f>SUM(G26-D26)</f>
        <v>76</v>
      </c>
      <c r="I26" s="23" t="s">
        <v>16</v>
      </c>
      <c r="K26" s="20">
        <f t="shared" si="1"/>
        <v>36.5</v>
      </c>
    </row>
    <row r="27" spans="1:11" ht="19.5">
      <c r="A27" s="283" t="s">
        <v>121</v>
      </c>
      <c r="B27" s="97" t="s">
        <v>63</v>
      </c>
      <c r="C27" s="98">
        <v>38821</v>
      </c>
      <c r="D27" s="99">
        <v>8</v>
      </c>
      <c r="E27" s="100">
        <v>44</v>
      </c>
      <c r="F27" s="101">
        <v>43</v>
      </c>
      <c r="G27" s="102">
        <f>SUM(E27:F27)</f>
        <v>87</v>
      </c>
      <c r="H27" s="103">
        <f>SUM(G27-D27)</f>
        <v>79</v>
      </c>
      <c r="K27" s="20">
        <f t="shared" si="1"/>
        <v>39</v>
      </c>
    </row>
    <row r="28" spans="1:11" ht="19.5">
      <c r="A28" s="96" t="s">
        <v>120</v>
      </c>
      <c r="B28" s="97" t="s">
        <v>63</v>
      </c>
      <c r="C28" s="98">
        <v>39932</v>
      </c>
      <c r="D28" s="99">
        <v>12</v>
      </c>
      <c r="E28" s="100">
        <v>48</v>
      </c>
      <c r="F28" s="101">
        <v>43</v>
      </c>
      <c r="G28" s="102">
        <f>SUM(E28:F28)</f>
        <v>91</v>
      </c>
      <c r="H28" s="103">
        <f>SUM(G28-D28)</f>
        <v>79</v>
      </c>
      <c r="K28" s="20">
        <f t="shared" si="1"/>
        <v>37</v>
      </c>
    </row>
    <row r="29" spans="1:11" ht="19.5">
      <c r="A29" s="283" t="s">
        <v>122</v>
      </c>
      <c r="B29" s="97" t="s">
        <v>63</v>
      </c>
      <c r="C29" s="98">
        <v>38803</v>
      </c>
      <c r="D29" s="99">
        <v>7</v>
      </c>
      <c r="E29" s="100">
        <v>41</v>
      </c>
      <c r="F29" s="101">
        <v>50</v>
      </c>
      <c r="G29" s="102">
        <f>SUM(E29:F29)</f>
        <v>91</v>
      </c>
      <c r="H29" s="103">
        <f>SUM(G29-D29)</f>
        <v>84</v>
      </c>
      <c r="K29" s="20">
        <f t="shared" si="1"/>
        <v>46.5</v>
      </c>
    </row>
    <row r="30" spans="1:11" ht="19.5">
      <c r="A30" s="283" t="s">
        <v>117</v>
      </c>
      <c r="B30" s="97" t="s">
        <v>222</v>
      </c>
      <c r="C30" s="98">
        <v>38411</v>
      </c>
      <c r="D30" s="99">
        <v>6</v>
      </c>
      <c r="E30" s="100">
        <v>48</v>
      </c>
      <c r="F30" s="101">
        <v>48</v>
      </c>
      <c r="G30" s="102">
        <f>SUM(E30:F30)</f>
        <v>96</v>
      </c>
      <c r="H30" s="103">
        <f>SUM(G30-D30)</f>
        <v>90</v>
      </c>
      <c r="K30" s="20">
        <f t="shared" si="1"/>
        <v>45</v>
      </c>
    </row>
    <row r="31" spans="1:11" ht="19.5">
      <c r="A31" s="96" t="s">
        <v>54</v>
      </c>
      <c r="B31" s="97" t="s">
        <v>219</v>
      </c>
      <c r="C31" s="98">
        <v>39591</v>
      </c>
      <c r="D31" s="99">
        <v>18</v>
      </c>
      <c r="E31" s="100">
        <v>49</v>
      </c>
      <c r="F31" s="101">
        <v>48</v>
      </c>
      <c r="G31" s="102">
        <f>SUM(E31:F31)</f>
        <v>97</v>
      </c>
      <c r="H31" s="103">
        <f>SUM(G31-D31)</f>
        <v>79</v>
      </c>
      <c r="K31" s="20">
        <f t="shared" si="1"/>
        <v>39</v>
      </c>
    </row>
    <row r="32" spans="1:11" ht="20.25" thickBot="1">
      <c r="A32" s="96" t="s">
        <v>123</v>
      </c>
      <c r="B32" s="97" t="s">
        <v>216</v>
      </c>
      <c r="C32" s="98">
        <v>40439</v>
      </c>
      <c r="D32" s="99">
        <v>22</v>
      </c>
      <c r="E32" s="100">
        <v>51</v>
      </c>
      <c r="F32" s="101">
        <v>53</v>
      </c>
      <c r="G32" s="102">
        <f>SUM(E32:F32)</f>
        <v>104</v>
      </c>
      <c r="H32" s="103">
        <f>SUM(G32-D32)</f>
        <v>82</v>
      </c>
      <c r="K32" s="20">
        <f t="shared" si="1"/>
        <v>42</v>
      </c>
    </row>
    <row r="33" spans="1:11" ht="20.25" thickBot="1">
      <c r="A33" s="96" t="s">
        <v>124</v>
      </c>
      <c r="B33" s="97" t="s">
        <v>222</v>
      </c>
      <c r="C33" s="98">
        <v>39930</v>
      </c>
      <c r="D33" s="99">
        <v>31</v>
      </c>
      <c r="E33" s="100">
        <v>54</v>
      </c>
      <c r="F33" s="101">
        <v>51</v>
      </c>
      <c r="G33" s="102">
        <f>SUM(E33:F33)</f>
        <v>105</v>
      </c>
      <c r="H33" s="103">
        <f>SUM(G33-D33)</f>
        <v>74</v>
      </c>
      <c r="I33" s="27" t="s">
        <v>18</v>
      </c>
      <c r="K33" s="20">
        <f t="shared" si="1"/>
        <v>35.5</v>
      </c>
    </row>
    <row r="34" spans="1:11" ht="20.25" thickBot="1">
      <c r="A34" s="194" t="s">
        <v>125</v>
      </c>
      <c r="B34" s="195" t="s">
        <v>224</v>
      </c>
      <c r="C34" s="196">
        <v>40267</v>
      </c>
      <c r="D34" s="197">
        <v>60</v>
      </c>
      <c r="E34" s="92">
        <v>55</v>
      </c>
      <c r="F34" s="198">
        <v>61</v>
      </c>
      <c r="G34" s="93">
        <f>SUM(E34:F34)</f>
        <v>116</v>
      </c>
      <c r="H34" s="199">
        <f>SUM(G34-D34)</f>
        <v>56</v>
      </c>
      <c r="I34" s="27" t="s">
        <v>17</v>
      </c>
      <c r="K34" s="20">
        <f t="shared" si="1"/>
        <v>31</v>
      </c>
    </row>
  </sheetData>
  <sortState ref="A25:H34">
    <sortCondition ref="G25:G34"/>
    <sortCondition ref="F25:F34"/>
    <sortCondition ref="E25:E34"/>
  </sortState>
  <mergeCells count="8">
    <mergeCell ref="A23:H23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7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206" t="str">
        <f>JUV!A1</f>
        <v>COSTA ESMERALDA</v>
      </c>
      <c r="B1" s="206"/>
      <c r="C1" s="206"/>
      <c r="D1" s="206"/>
      <c r="E1" s="206"/>
      <c r="F1" s="206"/>
      <c r="G1" s="206"/>
      <c r="H1" s="206"/>
    </row>
    <row r="2" spans="1:20" ht="23.25">
      <c r="A2" s="210" t="str">
        <f>JUV!A2</f>
        <v>Golf &amp; Links</v>
      </c>
      <c r="B2" s="210"/>
      <c r="C2" s="210"/>
      <c r="D2" s="210"/>
      <c r="E2" s="210"/>
      <c r="F2" s="210"/>
      <c r="G2" s="210"/>
      <c r="H2" s="210"/>
    </row>
    <row r="3" spans="1:20" ht="19.5">
      <c r="A3" s="207" t="s">
        <v>7</v>
      </c>
      <c r="B3" s="207"/>
      <c r="C3" s="207"/>
      <c r="D3" s="207"/>
      <c r="E3" s="207"/>
      <c r="F3" s="207"/>
      <c r="G3" s="207"/>
      <c r="H3" s="207"/>
    </row>
    <row r="4" spans="1:20" ht="26.25">
      <c r="A4" s="208" t="s">
        <v>70</v>
      </c>
      <c r="B4" s="208"/>
      <c r="C4" s="208"/>
      <c r="D4" s="208"/>
      <c r="E4" s="208"/>
      <c r="F4" s="208"/>
      <c r="G4" s="208"/>
      <c r="H4" s="208"/>
    </row>
    <row r="5" spans="1:20" ht="19.5">
      <c r="A5" s="209" t="str">
        <f>JUV!A5</f>
        <v>DOS VUELTAS DE 9 HOYOS MEDAL PLAY</v>
      </c>
      <c r="B5" s="209"/>
      <c r="C5" s="209"/>
      <c r="D5" s="209"/>
      <c r="E5" s="209"/>
      <c r="F5" s="209"/>
      <c r="G5" s="209"/>
      <c r="H5" s="209"/>
    </row>
    <row r="6" spans="1:20" ht="19.5">
      <c r="A6" s="202" t="str">
        <f>JUV!A6</f>
        <v>DOMINGO 04 DE SEPTIEMBRE DE 2022</v>
      </c>
      <c r="B6" s="202"/>
      <c r="C6" s="202"/>
      <c r="D6" s="202"/>
      <c r="E6" s="202"/>
      <c r="F6" s="202"/>
      <c r="G6" s="202"/>
      <c r="H6" s="202"/>
    </row>
    <row r="7" spans="1:20" ht="20.25" thickBot="1">
      <c r="A7" s="214"/>
      <c r="B7" s="214"/>
      <c r="C7" s="214"/>
      <c r="D7" s="214"/>
      <c r="E7" s="214"/>
      <c r="F7" s="214"/>
      <c r="G7" s="214"/>
      <c r="H7" s="214"/>
    </row>
    <row r="8" spans="1:20" ht="19.5" thickBot="1">
      <c r="A8" s="203" t="s">
        <v>40</v>
      </c>
      <c r="B8" s="204"/>
      <c r="C8" s="204"/>
      <c r="D8" s="204"/>
      <c r="E8" s="204"/>
      <c r="F8" s="204"/>
      <c r="G8" s="204"/>
      <c r="H8" s="205"/>
    </row>
    <row r="9" spans="1:20" s="76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4" t="s">
        <v>2</v>
      </c>
      <c r="F9" s="16" t="s">
        <v>3</v>
      </c>
      <c r="G9" s="15" t="s">
        <v>4</v>
      </c>
      <c r="H9" s="17" t="s">
        <v>5</v>
      </c>
      <c r="K9" s="50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96" t="s">
        <v>84</v>
      </c>
      <c r="B10" s="97" t="s">
        <v>220</v>
      </c>
      <c r="C10" s="98">
        <v>40437</v>
      </c>
      <c r="D10" s="99">
        <v>15</v>
      </c>
      <c r="E10" s="100">
        <v>46</v>
      </c>
      <c r="F10" s="101">
        <v>47</v>
      </c>
      <c r="G10" s="269">
        <f>SUM(E10:F10)</f>
        <v>93</v>
      </c>
      <c r="H10" s="103">
        <f>SUM(G10-D10)</f>
        <v>78</v>
      </c>
      <c r="I10" s="23" t="s">
        <v>15</v>
      </c>
      <c r="K10" s="20">
        <f t="shared" ref="K10:K16" si="0">(F10-D10*0.5)</f>
        <v>39.5</v>
      </c>
      <c r="N10" s="1"/>
      <c r="O10" s="1"/>
      <c r="P10" s="1"/>
      <c r="Q10" s="1"/>
      <c r="R10" s="1"/>
      <c r="S10" s="1"/>
      <c r="T10" s="1"/>
    </row>
    <row r="11" spans="1:20" ht="20.25" thickBot="1">
      <c r="A11" s="96" t="s">
        <v>47</v>
      </c>
      <c r="B11" s="97" t="s">
        <v>218</v>
      </c>
      <c r="C11" s="98">
        <v>40532</v>
      </c>
      <c r="D11" s="99">
        <v>20</v>
      </c>
      <c r="E11" s="100">
        <v>46</v>
      </c>
      <c r="F11" s="101">
        <v>50</v>
      </c>
      <c r="G11" s="269">
        <f>SUM(E11:F11)</f>
        <v>96</v>
      </c>
      <c r="H11" s="103">
        <f>SUM(G11-D11)</f>
        <v>76</v>
      </c>
      <c r="I11" s="23" t="s">
        <v>16</v>
      </c>
      <c r="K11" s="20">
        <f t="shared" si="0"/>
        <v>40</v>
      </c>
      <c r="M11" s="91"/>
      <c r="N11" s="91"/>
      <c r="O11" s="91"/>
      <c r="P11" s="91"/>
      <c r="Q11" s="91"/>
      <c r="R11" s="91"/>
    </row>
    <row r="12" spans="1:20" ht="20.25" thickBot="1">
      <c r="A12" s="96" t="s">
        <v>85</v>
      </c>
      <c r="B12" s="97" t="s">
        <v>220</v>
      </c>
      <c r="C12" s="98">
        <v>40413</v>
      </c>
      <c r="D12" s="99">
        <v>11</v>
      </c>
      <c r="E12" s="100">
        <v>51</v>
      </c>
      <c r="F12" s="101">
        <v>50</v>
      </c>
      <c r="G12" s="102">
        <f>SUM(E12:F12)</f>
        <v>101</v>
      </c>
      <c r="H12" s="103">
        <f>SUM(G12-D12)</f>
        <v>90</v>
      </c>
      <c r="K12" s="20">
        <f t="shared" si="0"/>
        <v>44.5</v>
      </c>
      <c r="M12" s="91"/>
      <c r="N12" s="91"/>
      <c r="O12" s="91"/>
      <c r="P12" s="91"/>
      <c r="Q12" s="91"/>
      <c r="R12" s="91"/>
    </row>
    <row r="13" spans="1:20" ht="20.25" thickBot="1">
      <c r="A13" s="96" t="s">
        <v>46</v>
      </c>
      <c r="B13" s="97" t="s">
        <v>218</v>
      </c>
      <c r="C13" s="98">
        <v>40373</v>
      </c>
      <c r="D13" s="99">
        <v>19</v>
      </c>
      <c r="E13" s="100">
        <v>58</v>
      </c>
      <c r="F13" s="101">
        <v>48</v>
      </c>
      <c r="G13" s="102">
        <f>SUM(E13:F13)</f>
        <v>106</v>
      </c>
      <c r="H13" s="268">
        <f>SUM(G13-D13)</f>
        <v>87</v>
      </c>
      <c r="I13" s="27" t="s">
        <v>18</v>
      </c>
      <c r="K13" s="127">
        <f t="shared" si="0"/>
        <v>38.5</v>
      </c>
    </row>
    <row r="14" spans="1:20" ht="20.25" thickBot="1">
      <c r="A14" s="96" t="s">
        <v>83</v>
      </c>
      <c r="B14" s="97" t="s">
        <v>217</v>
      </c>
      <c r="C14" s="98">
        <v>40430</v>
      </c>
      <c r="D14" s="99">
        <v>25</v>
      </c>
      <c r="E14" s="100">
        <v>52</v>
      </c>
      <c r="F14" s="101">
        <v>60</v>
      </c>
      <c r="G14" s="102">
        <f>SUM(E14:F14)</f>
        <v>112</v>
      </c>
      <c r="H14" s="103">
        <f>SUM(G14-D14)</f>
        <v>87</v>
      </c>
      <c r="K14" s="20">
        <f t="shared" si="0"/>
        <v>47.5</v>
      </c>
    </row>
    <row r="15" spans="1:20" ht="20.25" thickBot="1">
      <c r="A15" s="96" t="s">
        <v>82</v>
      </c>
      <c r="B15" s="97" t="s">
        <v>219</v>
      </c>
      <c r="C15" s="98">
        <v>39913</v>
      </c>
      <c r="D15" s="99">
        <v>45</v>
      </c>
      <c r="E15" s="100">
        <v>52</v>
      </c>
      <c r="F15" s="101">
        <v>64</v>
      </c>
      <c r="G15" s="102">
        <f>SUM(E15:F15)</f>
        <v>116</v>
      </c>
      <c r="H15" s="268">
        <f>SUM(G15-D15)</f>
        <v>71</v>
      </c>
      <c r="I15" s="27" t="s">
        <v>17</v>
      </c>
      <c r="K15" s="20">
        <f t="shared" si="0"/>
        <v>41.5</v>
      </c>
    </row>
    <row r="16" spans="1:20" ht="20.25" thickBot="1">
      <c r="A16" s="194" t="s">
        <v>49</v>
      </c>
      <c r="B16" s="195" t="s">
        <v>218</v>
      </c>
      <c r="C16" s="196">
        <v>40397</v>
      </c>
      <c r="D16" s="197">
        <v>30</v>
      </c>
      <c r="E16" s="92">
        <v>60</v>
      </c>
      <c r="F16" s="198">
        <v>57</v>
      </c>
      <c r="G16" s="93">
        <f>SUM(E16:F16)</f>
        <v>117</v>
      </c>
      <c r="H16" s="199">
        <f>SUM(G16-D16)</f>
        <v>87</v>
      </c>
      <c r="K16" s="20">
        <f t="shared" si="0"/>
        <v>42</v>
      </c>
    </row>
    <row r="17" spans="2:8">
      <c r="B17" s="1"/>
      <c r="C17" s="1"/>
      <c r="D17" s="1"/>
      <c r="E17" s="1"/>
      <c r="F17" s="1"/>
      <c r="G17" s="1"/>
      <c r="H17" s="1"/>
    </row>
  </sheetData>
  <sortState ref="A10:H16">
    <sortCondition ref="G10:G16"/>
    <sortCondition descending="1" ref="F10:F16"/>
    <sortCondition ref="E10:E16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9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3" bestFit="1" customWidth="1"/>
    <col min="8" max="8" width="11.42578125" style="22"/>
    <col min="9" max="16384" width="11.42578125" style="1"/>
  </cols>
  <sheetData>
    <row r="1" spans="1:16" ht="30.75">
      <c r="A1" s="206" t="str">
        <f>JUV!A1</f>
        <v>COSTA ESMERALDA</v>
      </c>
      <c r="B1" s="206"/>
      <c r="C1" s="206"/>
      <c r="D1" s="206"/>
      <c r="E1" s="206"/>
      <c r="F1" s="206"/>
    </row>
    <row r="2" spans="1:16" ht="23.25">
      <c r="A2" s="210" t="str">
        <f>JUV!A2</f>
        <v>Golf &amp; Links</v>
      </c>
      <c r="B2" s="210"/>
      <c r="C2" s="210"/>
      <c r="D2" s="210"/>
      <c r="E2" s="210"/>
      <c r="F2" s="210"/>
    </row>
    <row r="3" spans="1:16" ht="19.5">
      <c r="A3" s="207" t="s">
        <v>7</v>
      </c>
      <c r="B3" s="207"/>
      <c r="C3" s="207"/>
      <c r="D3" s="207"/>
      <c r="E3" s="207"/>
      <c r="F3" s="207"/>
    </row>
    <row r="4" spans="1:16" ht="26.25">
      <c r="A4" s="208" t="s">
        <v>76</v>
      </c>
      <c r="B4" s="208"/>
      <c r="C4" s="208"/>
      <c r="D4" s="208"/>
      <c r="E4" s="208"/>
      <c r="F4" s="208"/>
    </row>
    <row r="5" spans="1:16" ht="19.5">
      <c r="A5" s="209" t="s">
        <v>14</v>
      </c>
      <c r="B5" s="209"/>
      <c r="C5" s="209"/>
      <c r="D5" s="209"/>
      <c r="E5" s="209"/>
      <c r="F5" s="209"/>
    </row>
    <row r="6" spans="1:16" ht="19.5">
      <c r="A6" s="202" t="str">
        <f>JUV!A6</f>
        <v>DOMINGO 04 DE SEPTIEMBRE DE 2022</v>
      </c>
      <c r="B6" s="202"/>
      <c r="C6" s="202"/>
      <c r="D6" s="202"/>
      <c r="E6" s="202"/>
      <c r="F6" s="202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5" t="s">
        <v>32</v>
      </c>
      <c r="B8" s="216"/>
      <c r="C8" s="216"/>
      <c r="D8" s="216"/>
      <c r="E8" s="216"/>
      <c r="F8" s="217"/>
    </row>
    <row r="9" spans="1:16" s="3" customFormat="1" ht="20.25" thickBot="1">
      <c r="A9" s="16" t="s">
        <v>0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G9" s="64"/>
      <c r="H9" s="22"/>
      <c r="K9" s="1"/>
      <c r="L9" s="1"/>
      <c r="M9" s="1"/>
      <c r="N9" s="1"/>
      <c r="O9" s="1"/>
      <c r="P9" s="1"/>
    </row>
    <row r="10" spans="1:16" ht="20.25" thickBot="1">
      <c r="A10" s="54" t="s">
        <v>141</v>
      </c>
      <c r="B10" s="32" t="s">
        <v>219</v>
      </c>
      <c r="C10" s="33">
        <v>40175</v>
      </c>
      <c r="D10" s="57">
        <v>10</v>
      </c>
      <c r="E10" s="264">
        <v>47</v>
      </c>
      <c r="F10" s="58">
        <f>(E10-D10)</f>
        <v>37</v>
      </c>
      <c r="G10" s="65" t="s">
        <v>26</v>
      </c>
      <c r="J10" s="48"/>
      <c r="K10" s="48"/>
      <c r="L10" s="48"/>
      <c r="M10" s="48"/>
    </row>
    <row r="11" spans="1:16" ht="20.25" thickBot="1">
      <c r="A11" s="263" t="s">
        <v>237</v>
      </c>
      <c r="B11" s="32" t="s">
        <v>63</v>
      </c>
      <c r="C11" s="33">
        <v>40522</v>
      </c>
      <c r="D11" s="57">
        <v>15</v>
      </c>
      <c r="E11" s="264">
        <v>49</v>
      </c>
      <c r="F11" s="58">
        <f>(E11-D11)</f>
        <v>34</v>
      </c>
      <c r="G11" s="65" t="s">
        <v>27</v>
      </c>
    </row>
    <row r="12" spans="1:16" ht="20.25" thickBot="1">
      <c r="A12" s="54" t="s">
        <v>138</v>
      </c>
      <c r="B12" s="32" t="s">
        <v>224</v>
      </c>
      <c r="C12" s="33">
        <v>40021</v>
      </c>
      <c r="D12" s="57">
        <v>15</v>
      </c>
      <c r="E12" s="18">
        <v>49</v>
      </c>
      <c r="F12" s="265">
        <f>(E12-D12)</f>
        <v>34</v>
      </c>
      <c r="G12" s="65" t="s">
        <v>17</v>
      </c>
    </row>
    <row r="13" spans="1:16" ht="19.5">
      <c r="A13" s="54" t="s">
        <v>225</v>
      </c>
      <c r="B13" s="32" t="s">
        <v>220</v>
      </c>
      <c r="C13" s="33">
        <v>40484</v>
      </c>
      <c r="D13" s="57">
        <v>0</v>
      </c>
      <c r="E13" s="18">
        <v>52</v>
      </c>
      <c r="F13" s="58">
        <f>(E13-D13)</f>
        <v>52</v>
      </c>
    </row>
    <row r="14" spans="1:16" ht="19.5">
      <c r="A14" s="54" t="s">
        <v>139</v>
      </c>
      <c r="B14" s="32" t="s">
        <v>224</v>
      </c>
      <c r="C14" s="33">
        <v>40142</v>
      </c>
      <c r="D14" s="57">
        <v>13</v>
      </c>
      <c r="E14" s="18">
        <v>54</v>
      </c>
      <c r="F14" s="58">
        <f>(E14-D14)</f>
        <v>41</v>
      </c>
    </row>
    <row r="15" spans="1:16" ht="19.5">
      <c r="A15" s="54" t="s">
        <v>136</v>
      </c>
      <c r="B15" s="32" t="s">
        <v>220</v>
      </c>
      <c r="C15" s="33">
        <v>40430</v>
      </c>
      <c r="D15" s="57">
        <v>0</v>
      </c>
      <c r="E15" s="18">
        <v>61</v>
      </c>
      <c r="F15" s="58">
        <f>(E15-D15)</f>
        <v>61</v>
      </c>
    </row>
    <row r="16" spans="1:16" ht="20.25" thickBot="1">
      <c r="A16" s="104" t="s">
        <v>137</v>
      </c>
      <c r="B16" s="92" t="s">
        <v>63</v>
      </c>
      <c r="C16" s="105">
        <v>40283</v>
      </c>
      <c r="D16" s="106">
        <v>27</v>
      </c>
      <c r="E16" s="93">
        <v>66</v>
      </c>
      <c r="F16" s="107">
        <f>(E16-D16)</f>
        <v>39</v>
      </c>
    </row>
    <row r="17" spans="1:8" ht="19.5" thickBot="1">
      <c r="B17" s="1"/>
      <c r="C17" s="1"/>
      <c r="D17" s="1"/>
      <c r="E17" s="1"/>
      <c r="F17" s="1"/>
      <c r="G17" s="1"/>
      <c r="H17" s="1"/>
    </row>
    <row r="18" spans="1:8" ht="20.25" thickBot="1">
      <c r="A18" s="211" t="s">
        <v>33</v>
      </c>
      <c r="B18" s="212"/>
      <c r="C18" s="212"/>
      <c r="D18" s="212"/>
      <c r="E18" s="212"/>
      <c r="F18" s="213"/>
    </row>
    <row r="19" spans="1:8" ht="20.25" thickBot="1">
      <c r="A19" s="16" t="s">
        <v>6</v>
      </c>
      <c r="B19" s="55" t="s">
        <v>9</v>
      </c>
      <c r="C19" s="55" t="s">
        <v>21</v>
      </c>
      <c r="D19" s="56" t="s">
        <v>1</v>
      </c>
      <c r="E19" s="4" t="s">
        <v>4</v>
      </c>
      <c r="F19" s="4" t="s">
        <v>5</v>
      </c>
    </row>
    <row r="20" spans="1:8" ht="20.25" thickBot="1">
      <c r="A20" s="54" t="s">
        <v>143</v>
      </c>
      <c r="B20" s="32" t="s">
        <v>63</v>
      </c>
      <c r="C20" s="33">
        <v>40415</v>
      </c>
      <c r="D20" s="57">
        <v>24</v>
      </c>
      <c r="E20" s="264">
        <v>60</v>
      </c>
      <c r="F20" s="58">
        <f>(E20-D20)</f>
        <v>36</v>
      </c>
      <c r="G20" s="65" t="s">
        <v>26</v>
      </c>
    </row>
    <row r="21" spans="1:8" ht="20.25" thickBot="1">
      <c r="A21" s="54" t="s">
        <v>144</v>
      </c>
      <c r="B21" s="32" t="s">
        <v>218</v>
      </c>
      <c r="C21" s="33">
        <v>40200</v>
      </c>
      <c r="D21" s="57">
        <v>27</v>
      </c>
      <c r="E21" s="264">
        <v>70</v>
      </c>
      <c r="F21" s="58">
        <f>(E21-D21)</f>
        <v>43</v>
      </c>
      <c r="G21" s="65" t="s">
        <v>27</v>
      </c>
    </row>
    <row r="22" spans="1:8" ht="20.25" thickBot="1">
      <c r="A22" s="104" t="s">
        <v>226</v>
      </c>
      <c r="B22" s="92" t="s">
        <v>222</v>
      </c>
      <c r="C22" s="105">
        <v>40267</v>
      </c>
      <c r="D22" s="106">
        <v>30</v>
      </c>
      <c r="E22" s="93">
        <v>75</v>
      </c>
      <c r="F22" s="266">
        <f>(E22-D22)</f>
        <v>45</v>
      </c>
      <c r="G22" s="65" t="s">
        <v>17</v>
      </c>
    </row>
    <row r="23" spans="1:8">
      <c r="F23" s="1"/>
    </row>
    <row r="24" spans="1:8">
      <c r="F24" s="1"/>
    </row>
    <row r="25" spans="1:8">
      <c r="B25" s="1"/>
      <c r="C25" s="1"/>
      <c r="D25" s="1"/>
      <c r="E25" s="1"/>
      <c r="F25" s="1"/>
      <c r="G25" s="1"/>
    </row>
    <row r="26" spans="1:8">
      <c r="B26" s="1"/>
      <c r="C26" s="1"/>
      <c r="D26" s="1"/>
      <c r="E26" s="1"/>
      <c r="F26" s="1"/>
      <c r="G26" s="1"/>
    </row>
    <row r="27" spans="1:8">
      <c r="B27" s="1"/>
      <c r="C27" s="1"/>
      <c r="D27" s="1"/>
      <c r="E27" s="1"/>
      <c r="F27" s="1"/>
      <c r="G27" s="1"/>
    </row>
    <row r="28" spans="1:8">
      <c r="B28" s="1"/>
      <c r="C28" s="1"/>
      <c r="D28" s="1"/>
      <c r="E28" s="1"/>
      <c r="F28" s="1"/>
      <c r="G28" s="1"/>
    </row>
    <row r="29" spans="1:8">
      <c r="B29" s="1"/>
      <c r="C29" s="1"/>
      <c r="D29" s="1"/>
      <c r="E29" s="1"/>
      <c r="F29" s="1"/>
      <c r="G29" s="1"/>
    </row>
    <row r="30" spans="1:8">
      <c r="B30" s="1"/>
      <c r="C30" s="1"/>
      <c r="D30" s="1"/>
      <c r="E30" s="1"/>
      <c r="F30" s="1"/>
      <c r="G30" s="1"/>
    </row>
    <row r="31" spans="1:8">
      <c r="B31" s="1"/>
      <c r="C31" s="1"/>
      <c r="D31" s="1"/>
      <c r="E31" s="1"/>
      <c r="F31" s="1"/>
      <c r="G31" s="1"/>
    </row>
    <row r="32" spans="1:8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F34" s="1"/>
    </row>
    <row r="35" spans="2:7">
      <c r="F35" s="1"/>
    </row>
    <row r="36" spans="2:7">
      <c r="F36" s="1"/>
    </row>
    <row r="37" spans="2:7">
      <c r="F37" s="1"/>
    </row>
    <row r="38" spans="2:7">
      <c r="F38" s="1"/>
    </row>
    <row r="39" spans="2:7">
      <c r="F39" s="1"/>
    </row>
    <row r="40" spans="2:7">
      <c r="F40" s="1"/>
    </row>
    <row r="41" spans="2:7">
      <c r="F41" s="1"/>
    </row>
    <row r="42" spans="2:7">
      <c r="F42" s="1"/>
    </row>
    <row r="43" spans="2:7">
      <c r="F43" s="1"/>
    </row>
    <row r="44" spans="2:7">
      <c r="F44" s="1"/>
    </row>
    <row r="45" spans="2:7">
      <c r="F45" s="1"/>
    </row>
    <row r="46" spans="2:7">
      <c r="F46" s="1"/>
    </row>
    <row r="47" spans="2:7">
      <c r="F47" s="1"/>
    </row>
    <row r="48" spans="2:7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</sheetData>
  <sortState ref="A20:F22">
    <sortCondition ref="E20:E22"/>
  </sortState>
  <mergeCells count="8">
    <mergeCell ref="A18:F18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68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3" customWidth="1"/>
    <col min="8" max="8" width="11.42578125" style="22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219" t="str">
        <f>JUV!A1</f>
        <v>COSTA ESMERALDA</v>
      </c>
      <c r="B1" s="219"/>
      <c r="C1" s="219"/>
      <c r="D1" s="219"/>
      <c r="E1" s="219"/>
      <c r="F1" s="219"/>
    </row>
    <row r="2" spans="1:23" ht="23.25">
      <c r="A2" s="210" t="str">
        <f>JUV!A2</f>
        <v>Golf &amp; Links</v>
      </c>
      <c r="B2" s="210"/>
      <c r="C2" s="210"/>
      <c r="D2" s="210"/>
      <c r="E2" s="210"/>
      <c r="F2" s="210"/>
    </row>
    <row r="3" spans="1:23" ht="19.5">
      <c r="A3" s="207" t="s">
        <v>7</v>
      </c>
      <c r="B3" s="207"/>
      <c r="C3" s="207"/>
      <c r="D3" s="207"/>
      <c r="E3" s="207"/>
      <c r="F3" s="207"/>
    </row>
    <row r="4" spans="1:23" ht="26.25">
      <c r="A4" s="208" t="str">
        <f>ALBATROS!A4</f>
        <v>10° FECHA DEL RANKING</v>
      </c>
      <c r="B4" s="208"/>
      <c r="C4" s="208"/>
      <c r="D4" s="208"/>
      <c r="E4" s="208"/>
      <c r="F4" s="208"/>
    </row>
    <row r="5" spans="1:23" ht="19.5">
      <c r="A5" s="209" t="s">
        <v>14</v>
      </c>
      <c r="B5" s="209"/>
      <c r="C5" s="209"/>
      <c r="D5" s="209"/>
      <c r="E5" s="209"/>
      <c r="F5" s="209"/>
    </row>
    <row r="6" spans="1:23" ht="20.25" thickBot="1">
      <c r="A6" s="202" t="str">
        <f>JUV!A6</f>
        <v>DOMINGO 04 DE SEPTIEMBRE DE 2022</v>
      </c>
      <c r="B6" s="202"/>
      <c r="C6" s="202"/>
      <c r="D6" s="202"/>
      <c r="E6" s="202"/>
      <c r="F6" s="202"/>
    </row>
    <row r="7" spans="1:23" ht="20.25" thickBot="1">
      <c r="A7" s="215" t="s">
        <v>34</v>
      </c>
      <c r="B7" s="216"/>
      <c r="C7" s="216"/>
      <c r="D7" s="216"/>
      <c r="E7" s="216"/>
      <c r="F7" s="217"/>
    </row>
    <row r="8" spans="1:23" s="51" customFormat="1" ht="20.25" thickBot="1">
      <c r="A8" s="16" t="s">
        <v>0</v>
      </c>
      <c r="B8" s="55" t="s">
        <v>9</v>
      </c>
      <c r="C8" s="55" t="s">
        <v>21</v>
      </c>
      <c r="D8" s="56" t="s">
        <v>1</v>
      </c>
      <c r="E8" s="4" t="s">
        <v>4</v>
      </c>
      <c r="F8" s="4" t="s">
        <v>5</v>
      </c>
      <c r="G8" s="64"/>
      <c r="H8" s="22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</row>
    <row r="9" spans="1:23" ht="20.25" thickBot="1">
      <c r="A9" s="54" t="s">
        <v>164</v>
      </c>
      <c r="B9" s="32" t="s">
        <v>227</v>
      </c>
      <c r="C9" s="33">
        <v>40766</v>
      </c>
      <c r="D9" s="57">
        <v>6</v>
      </c>
      <c r="E9" s="264">
        <v>38</v>
      </c>
      <c r="F9" s="58">
        <f>(E9-D9)</f>
        <v>32</v>
      </c>
      <c r="G9" s="67" t="s">
        <v>26</v>
      </c>
      <c r="J9" s="68"/>
      <c r="K9" s="218" t="s">
        <v>29</v>
      </c>
      <c r="L9" s="218"/>
      <c r="M9" s="218"/>
      <c r="N9" s="218"/>
      <c r="O9" s="218"/>
      <c r="P9" s="218"/>
      <c r="Q9" s="218"/>
      <c r="R9" s="218"/>
      <c r="S9" s="218"/>
      <c r="T9" s="68"/>
      <c r="U9" s="68"/>
      <c r="V9" s="68"/>
      <c r="W9" s="68"/>
    </row>
    <row r="10" spans="1:23" ht="20.25" thickBot="1">
      <c r="A10" s="54" t="s">
        <v>162</v>
      </c>
      <c r="B10" s="32" t="s">
        <v>228</v>
      </c>
      <c r="C10" s="33">
        <v>41139</v>
      </c>
      <c r="D10" s="57">
        <v>8</v>
      </c>
      <c r="E10" s="264">
        <v>39</v>
      </c>
      <c r="F10" s="58">
        <f>(E10-D10)</f>
        <v>31</v>
      </c>
      <c r="G10" s="65" t="s">
        <v>27</v>
      </c>
      <c r="J10" s="69" t="s">
        <v>0</v>
      </c>
      <c r="K10" s="69">
        <v>1</v>
      </c>
      <c r="L10" s="69">
        <v>2</v>
      </c>
      <c r="M10" s="69">
        <v>3</v>
      </c>
      <c r="N10" s="69">
        <v>4</v>
      </c>
      <c r="O10" s="69">
        <v>5</v>
      </c>
      <c r="P10" s="69">
        <v>6</v>
      </c>
      <c r="Q10" s="69">
        <v>7</v>
      </c>
      <c r="R10" s="69">
        <v>8</v>
      </c>
      <c r="S10" s="69">
        <v>9</v>
      </c>
      <c r="T10" s="70" t="s">
        <v>28</v>
      </c>
      <c r="U10" s="69" t="s">
        <v>4</v>
      </c>
      <c r="V10" s="69" t="s">
        <v>30</v>
      </c>
      <c r="W10" s="69" t="s">
        <v>31</v>
      </c>
    </row>
    <row r="11" spans="1:23" ht="19.5">
      <c r="A11" s="54" t="s">
        <v>163</v>
      </c>
      <c r="B11" s="32" t="s">
        <v>220</v>
      </c>
      <c r="C11" s="33">
        <v>40952</v>
      </c>
      <c r="D11" s="57">
        <v>6</v>
      </c>
      <c r="E11" s="18">
        <v>41</v>
      </c>
      <c r="F11" s="58">
        <f>(E11-D11)</f>
        <v>35</v>
      </c>
      <c r="J11" s="71"/>
      <c r="K11" s="72"/>
      <c r="L11" s="72"/>
      <c r="M11" s="72"/>
      <c r="N11" s="73"/>
      <c r="O11" s="73"/>
      <c r="P11" s="73"/>
      <c r="Q11" s="73"/>
      <c r="R11" s="73"/>
      <c r="S11" s="73"/>
      <c r="T11" s="74"/>
      <c r="U11" s="72">
        <f>T11</f>
        <v>0</v>
      </c>
      <c r="V11" s="73">
        <f>SUM(N11:S11)-D11*0.6</f>
        <v>-3.5999999999999996</v>
      </c>
      <c r="W11" s="72">
        <f>SUM(Q11:S11)-D11*0.3</f>
        <v>-1.7999999999999998</v>
      </c>
    </row>
    <row r="12" spans="1:23" ht="20.25" thickBot="1">
      <c r="A12" s="54" t="s">
        <v>159</v>
      </c>
      <c r="B12" s="32" t="s">
        <v>63</v>
      </c>
      <c r="C12" s="33">
        <v>41123</v>
      </c>
      <c r="D12" s="57">
        <v>9</v>
      </c>
      <c r="E12" s="18">
        <v>43</v>
      </c>
      <c r="F12" s="58">
        <f>(E12-D12)</f>
        <v>34</v>
      </c>
      <c r="J12" s="71"/>
      <c r="K12" s="72"/>
      <c r="L12" s="72"/>
      <c r="M12" s="72"/>
      <c r="N12" s="73"/>
      <c r="O12" s="73"/>
      <c r="P12" s="73"/>
      <c r="Q12" s="73"/>
      <c r="R12" s="73"/>
      <c r="S12" s="73"/>
      <c r="T12" s="74"/>
      <c r="U12" s="72">
        <f>T12</f>
        <v>0</v>
      </c>
      <c r="V12" s="73">
        <f>SUM(N12:S12)-D12*0.6</f>
        <v>-5.3999999999999995</v>
      </c>
      <c r="W12" s="72">
        <f>SUM(Q12:S12)-D12*0.3</f>
        <v>-2.6999999999999997</v>
      </c>
    </row>
    <row r="13" spans="1:23" ht="20.25" thickBot="1">
      <c r="A13" s="54" t="s">
        <v>154</v>
      </c>
      <c r="B13" s="32" t="s">
        <v>218</v>
      </c>
      <c r="C13" s="33">
        <v>41084</v>
      </c>
      <c r="D13" s="57">
        <v>17</v>
      </c>
      <c r="E13" s="18">
        <v>44</v>
      </c>
      <c r="F13" s="265">
        <f>(E13-D13)</f>
        <v>27</v>
      </c>
      <c r="G13" s="65" t="s">
        <v>17</v>
      </c>
    </row>
    <row r="14" spans="1:23" ht="19.5">
      <c r="A14" s="54" t="s">
        <v>161</v>
      </c>
      <c r="B14" s="32" t="s">
        <v>218</v>
      </c>
      <c r="C14" s="33">
        <v>41174</v>
      </c>
      <c r="D14" s="57">
        <v>10</v>
      </c>
      <c r="E14" s="18">
        <v>45</v>
      </c>
      <c r="F14" s="58">
        <f>(E14-D14)</f>
        <v>35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</row>
    <row r="15" spans="1:23" ht="19.5">
      <c r="A15" s="54" t="s">
        <v>157</v>
      </c>
      <c r="B15" s="32" t="s">
        <v>220</v>
      </c>
      <c r="C15" s="33">
        <v>41012</v>
      </c>
      <c r="D15" s="57">
        <v>10</v>
      </c>
      <c r="E15" s="18">
        <v>46</v>
      </c>
      <c r="F15" s="58">
        <f>(E15-D15)</f>
        <v>36</v>
      </c>
      <c r="G15" s="75"/>
    </row>
    <row r="16" spans="1:23" ht="19.5">
      <c r="A16" s="54" t="s">
        <v>160</v>
      </c>
      <c r="B16" s="32" t="s">
        <v>227</v>
      </c>
      <c r="C16" s="33">
        <v>41137</v>
      </c>
      <c r="D16" s="57">
        <v>12</v>
      </c>
      <c r="E16" s="18">
        <v>48</v>
      </c>
      <c r="F16" s="58">
        <f>(E16-D16)</f>
        <v>36</v>
      </c>
    </row>
    <row r="17" spans="1:10" ht="19.5">
      <c r="A17" s="54" t="s">
        <v>156</v>
      </c>
      <c r="B17" s="32" t="s">
        <v>224</v>
      </c>
      <c r="C17" s="33">
        <v>40969</v>
      </c>
      <c r="D17" s="57">
        <v>15</v>
      </c>
      <c r="E17" s="18">
        <v>51</v>
      </c>
      <c r="F17" s="58">
        <f>(E17-D17)</f>
        <v>36</v>
      </c>
      <c r="G17" s="75"/>
    </row>
    <row r="18" spans="1:10" ht="19.5">
      <c r="A18" s="54" t="s">
        <v>158</v>
      </c>
      <c r="B18" s="32" t="s">
        <v>220</v>
      </c>
      <c r="C18" s="33">
        <v>40791</v>
      </c>
      <c r="D18" s="57">
        <v>11</v>
      </c>
      <c r="E18" s="18">
        <v>52</v>
      </c>
      <c r="F18" s="58">
        <f>(E18-D18)</f>
        <v>41</v>
      </c>
      <c r="G18" s="75"/>
    </row>
    <row r="19" spans="1:10" ht="19.5">
      <c r="A19" s="54" t="s">
        <v>229</v>
      </c>
      <c r="B19" s="32" t="s">
        <v>218</v>
      </c>
      <c r="C19" s="33">
        <v>41036</v>
      </c>
      <c r="D19" s="57">
        <v>20</v>
      </c>
      <c r="E19" s="18">
        <v>60</v>
      </c>
      <c r="F19" s="58">
        <f>(E19-D19)</f>
        <v>40</v>
      </c>
      <c r="G19" s="75"/>
    </row>
    <row r="20" spans="1:10" ht="19.5">
      <c r="A20" s="54" t="s">
        <v>238</v>
      </c>
      <c r="B20" s="32" t="s">
        <v>220</v>
      </c>
      <c r="C20" s="33">
        <v>41015</v>
      </c>
      <c r="D20" s="57">
        <v>0</v>
      </c>
      <c r="E20" s="18">
        <v>60</v>
      </c>
      <c r="F20" s="58">
        <f>(E20-D20)</f>
        <v>60</v>
      </c>
      <c r="G20" s="75"/>
    </row>
    <row r="21" spans="1:10" ht="19.5">
      <c r="A21" s="54" t="s">
        <v>153</v>
      </c>
      <c r="B21" s="32" t="s">
        <v>220</v>
      </c>
      <c r="C21" s="33">
        <v>40971</v>
      </c>
      <c r="D21" s="57">
        <v>0</v>
      </c>
      <c r="E21" s="18">
        <v>60</v>
      </c>
      <c r="F21" s="58">
        <f>(E21-D21)</f>
        <v>60</v>
      </c>
      <c r="G21" s="75"/>
    </row>
    <row r="22" spans="1:10" ht="19.5">
      <c r="A22" s="54" t="s">
        <v>152</v>
      </c>
      <c r="B22" s="32" t="s">
        <v>224</v>
      </c>
      <c r="C22" s="33">
        <v>41186</v>
      </c>
      <c r="D22" s="57">
        <v>0</v>
      </c>
      <c r="E22" s="18">
        <v>61</v>
      </c>
      <c r="F22" s="58">
        <f>(E22-D22)</f>
        <v>61</v>
      </c>
      <c r="G22" s="75"/>
    </row>
    <row r="23" spans="1:10" ht="19.5">
      <c r="A23" s="54" t="s">
        <v>151</v>
      </c>
      <c r="B23" s="32" t="s">
        <v>218</v>
      </c>
      <c r="C23" s="33">
        <v>40614</v>
      </c>
      <c r="D23" s="57">
        <v>20</v>
      </c>
      <c r="E23" s="18">
        <v>67</v>
      </c>
      <c r="F23" s="58">
        <f>(E23-D23)</f>
        <v>47</v>
      </c>
      <c r="G23" s="75"/>
    </row>
    <row r="24" spans="1:10" ht="19.5">
      <c r="A24" s="54" t="s">
        <v>147</v>
      </c>
      <c r="B24" s="32" t="s">
        <v>220</v>
      </c>
      <c r="C24" s="33">
        <v>40957</v>
      </c>
      <c r="D24" s="57">
        <v>0</v>
      </c>
      <c r="E24" s="18">
        <v>67</v>
      </c>
      <c r="F24" s="58">
        <f>(E24-D24)</f>
        <v>67</v>
      </c>
      <c r="G24" s="75"/>
    </row>
    <row r="25" spans="1:10" ht="19.5">
      <c r="A25" s="54" t="s">
        <v>150</v>
      </c>
      <c r="B25" s="32" t="s">
        <v>227</v>
      </c>
      <c r="C25" s="33">
        <v>40567</v>
      </c>
      <c r="D25" s="57">
        <v>20</v>
      </c>
      <c r="E25" s="18">
        <v>70</v>
      </c>
      <c r="F25" s="58">
        <f>(E25-D25)</f>
        <v>50</v>
      </c>
      <c r="G25" s="75"/>
    </row>
    <row r="26" spans="1:10" ht="19.5">
      <c r="A26" s="54" t="s">
        <v>148</v>
      </c>
      <c r="B26" s="32" t="s">
        <v>220</v>
      </c>
      <c r="C26" s="33">
        <v>40978</v>
      </c>
      <c r="D26" s="57">
        <v>0</v>
      </c>
      <c r="E26" s="18">
        <v>72</v>
      </c>
      <c r="F26" s="58">
        <f>(E26-D26)</f>
        <v>72</v>
      </c>
      <c r="G26" s="75"/>
    </row>
    <row r="27" spans="1:10" ht="20.25" thickBot="1">
      <c r="A27" s="104" t="s">
        <v>149</v>
      </c>
      <c r="B27" s="92" t="s">
        <v>222</v>
      </c>
      <c r="C27" s="105">
        <v>40983</v>
      </c>
      <c r="D27" s="106">
        <v>0</v>
      </c>
      <c r="E27" s="93">
        <v>75</v>
      </c>
      <c r="F27" s="107">
        <f>(E27-D27)</f>
        <v>75</v>
      </c>
      <c r="G27" s="1"/>
      <c r="H27" s="1"/>
    </row>
    <row r="28" spans="1:10" ht="19.5" thickBot="1">
      <c r="B28" s="1"/>
      <c r="C28" s="1"/>
      <c r="D28" s="1"/>
      <c r="E28" s="1"/>
      <c r="F28" s="1"/>
      <c r="G28" s="1"/>
      <c r="H28" s="1"/>
    </row>
    <row r="29" spans="1:10" ht="20.25" thickBot="1">
      <c r="A29" s="211" t="s">
        <v>35</v>
      </c>
      <c r="B29" s="212"/>
      <c r="C29" s="212"/>
      <c r="D29" s="212"/>
      <c r="E29" s="212"/>
      <c r="F29" s="213"/>
      <c r="J29"/>
    </row>
    <row r="30" spans="1:10" ht="20.25" thickBot="1">
      <c r="A30" s="16" t="s">
        <v>0</v>
      </c>
      <c r="B30" s="55" t="s">
        <v>9</v>
      </c>
      <c r="C30" s="55" t="s">
        <v>21</v>
      </c>
      <c r="D30" s="56" t="s">
        <v>1</v>
      </c>
      <c r="E30" s="4" t="s">
        <v>4</v>
      </c>
      <c r="F30" s="4" t="s">
        <v>5</v>
      </c>
      <c r="J30"/>
    </row>
    <row r="31" spans="1:10" ht="20.25" thickBot="1">
      <c r="A31" s="54" t="s">
        <v>169</v>
      </c>
      <c r="B31" s="32" t="s">
        <v>63</v>
      </c>
      <c r="C31" s="33">
        <v>40616</v>
      </c>
      <c r="D31" s="57">
        <v>12</v>
      </c>
      <c r="E31" s="264">
        <v>48</v>
      </c>
      <c r="F31" s="58">
        <f>(E31-D31)</f>
        <v>36</v>
      </c>
      <c r="G31" s="65" t="s">
        <v>26</v>
      </c>
      <c r="J31"/>
    </row>
    <row r="32" spans="1:10" ht="20.25" thickBot="1">
      <c r="A32" s="54" t="s">
        <v>168</v>
      </c>
      <c r="B32" s="32" t="s">
        <v>63</v>
      </c>
      <c r="C32" s="33">
        <v>41055</v>
      </c>
      <c r="D32" s="57">
        <v>20</v>
      </c>
      <c r="E32" s="264">
        <v>61</v>
      </c>
      <c r="F32" s="58">
        <f>(E32-D32)</f>
        <v>41</v>
      </c>
      <c r="G32" s="65" t="s">
        <v>27</v>
      </c>
      <c r="J32"/>
    </row>
    <row r="33" spans="1:10" ht="20.25" thickBot="1">
      <c r="A33" s="54" t="s">
        <v>166</v>
      </c>
      <c r="B33" s="32" t="s">
        <v>63</v>
      </c>
      <c r="C33" s="33">
        <v>41073</v>
      </c>
      <c r="D33" s="57">
        <v>24</v>
      </c>
      <c r="E33" s="18">
        <v>63</v>
      </c>
      <c r="F33" s="58">
        <f>(E33-D33)</f>
        <v>39</v>
      </c>
      <c r="G33" s="65" t="s">
        <v>17</v>
      </c>
    </row>
    <row r="34" spans="1:10" ht="19.5">
      <c r="A34" s="54" t="s">
        <v>167</v>
      </c>
      <c r="B34" s="32" t="s">
        <v>219</v>
      </c>
      <c r="C34" s="33">
        <v>40984</v>
      </c>
      <c r="D34" s="57">
        <v>16</v>
      </c>
      <c r="E34" s="18">
        <v>70</v>
      </c>
      <c r="F34" s="58">
        <f>(E34-D34)</f>
        <v>54</v>
      </c>
      <c r="J34"/>
    </row>
    <row r="35" spans="1:10" ht="20.25" thickBot="1">
      <c r="A35" s="104" t="s">
        <v>165</v>
      </c>
      <c r="B35" s="92" t="s">
        <v>220</v>
      </c>
      <c r="C35" s="105">
        <v>41086</v>
      </c>
      <c r="D35" s="106">
        <v>0</v>
      </c>
      <c r="E35" s="93">
        <v>70</v>
      </c>
      <c r="F35" s="107">
        <f>(E35-D35)</f>
        <v>70</v>
      </c>
      <c r="J35"/>
    </row>
    <row r="36" spans="1:10">
      <c r="B36" s="1"/>
      <c r="C36" s="1"/>
      <c r="D36" s="1"/>
      <c r="E36" s="1"/>
      <c r="F36" s="1"/>
      <c r="G36" s="1"/>
      <c r="H36" s="1"/>
    </row>
    <row r="37" spans="1:10">
      <c r="B37" s="1"/>
      <c r="C37" s="1"/>
      <c r="D37" s="1"/>
      <c r="E37" s="1"/>
      <c r="F37" s="1"/>
      <c r="G37" s="1"/>
      <c r="H37" s="1"/>
    </row>
    <row r="38" spans="1:10">
      <c r="B38" s="1"/>
      <c r="C38" s="1"/>
      <c r="D38" s="1"/>
      <c r="E38" s="1"/>
      <c r="F38" s="1"/>
      <c r="G38" s="1"/>
      <c r="H38" s="1"/>
    </row>
    <row r="39" spans="1:10">
      <c r="B39" s="1"/>
      <c r="C39" s="1"/>
      <c r="D39" s="1"/>
      <c r="E39" s="1"/>
      <c r="F39" s="1"/>
      <c r="G39" s="1"/>
      <c r="H39" s="1"/>
    </row>
    <row r="40" spans="1:10">
      <c r="B40" s="1"/>
      <c r="C40" s="1"/>
      <c r="D40" s="1"/>
      <c r="E40" s="1"/>
      <c r="F40" s="1"/>
      <c r="G40" s="1"/>
      <c r="H40" s="1"/>
    </row>
    <row r="41" spans="1:10">
      <c r="B41" s="1"/>
      <c r="C41" s="1"/>
      <c r="D41" s="1"/>
      <c r="E41" s="1"/>
      <c r="F41" s="1"/>
      <c r="G41" s="1"/>
      <c r="H41" s="1"/>
    </row>
    <row r="42" spans="1:10">
      <c r="B42" s="1"/>
      <c r="C42" s="1"/>
      <c r="D42" s="1"/>
      <c r="E42" s="1"/>
      <c r="F42" s="1"/>
      <c r="G42" s="1"/>
      <c r="H42" s="1"/>
    </row>
    <row r="43" spans="1:10">
      <c r="F43" s="1"/>
    </row>
    <row r="44" spans="1:10">
      <c r="F44" s="1"/>
    </row>
    <row r="45" spans="1:10">
      <c r="F45" s="1"/>
    </row>
    <row r="46" spans="1:10">
      <c r="F46" s="1"/>
    </row>
    <row r="47" spans="1:10">
      <c r="F47" s="1"/>
    </row>
    <row r="48" spans="1:10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</sheetData>
  <sortState ref="A31:F35">
    <sortCondition ref="E31:E35"/>
  </sortState>
  <mergeCells count="9">
    <mergeCell ref="K9:S9"/>
    <mergeCell ref="A29:F29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4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06" t="str">
        <f>JUV!A1</f>
        <v>COSTA ESMERALDA</v>
      </c>
      <c r="B1" s="206"/>
      <c r="C1" s="206"/>
      <c r="D1" s="206"/>
      <c r="E1" s="206"/>
      <c r="F1" s="206"/>
    </row>
    <row r="2" spans="1:7" ht="23.25">
      <c r="A2" s="210" t="str">
        <f>JUV!A2</f>
        <v>Golf &amp; Links</v>
      </c>
      <c r="B2" s="210"/>
      <c r="C2" s="210"/>
      <c r="D2" s="210"/>
      <c r="E2" s="210"/>
      <c r="F2" s="210"/>
    </row>
    <row r="3" spans="1:7" ht="19.5">
      <c r="A3" s="207" t="s">
        <v>7</v>
      </c>
      <c r="B3" s="207"/>
      <c r="C3" s="207"/>
      <c r="D3" s="207"/>
      <c r="E3" s="207"/>
      <c r="F3" s="207"/>
    </row>
    <row r="4" spans="1:7" ht="26.25">
      <c r="A4" s="208" t="str">
        <f>ALBATROS!A4</f>
        <v>10° FECHA DEL RANKING</v>
      </c>
      <c r="B4" s="208"/>
      <c r="C4" s="208"/>
      <c r="D4" s="208"/>
      <c r="E4" s="208"/>
      <c r="F4" s="208"/>
    </row>
    <row r="5" spans="1:7" ht="19.5">
      <c r="A5" s="209" t="s">
        <v>14</v>
      </c>
      <c r="B5" s="209"/>
      <c r="C5" s="209"/>
      <c r="D5" s="209"/>
      <c r="E5" s="209"/>
      <c r="F5" s="209"/>
    </row>
    <row r="6" spans="1:7" ht="19.5">
      <c r="A6" s="202" t="str">
        <f>JUV!A6</f>
        <v>DOMINGO 04 DE SEPTIEMBRE DE 2022</v>
      </c>
      <c r="B6" s="202"/>
      <c r="C6" s="202"/>
      <c r="D6" s="202"/>
      <c r="E6" s="202"/>
      <c r="F6" s="202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20" t="s">
        <v>37</v>
      </c>
      <c r="B8" s="221"/>
      <c r="C8" s="221"/>
      <c r="D8" s="221"/>
      <c r="E8" s="221"/>
      <c r="F8" s="222"/>
      <c r="G8" s="77"/>
    </row>
    <row r="9" spans="1:7" s="51" customFormat="1" ht="20.25" thickBot="1">
      <c r="A9" s="78" t="s">
        <v>0</v>
      </c>
      <c r="B9" s="79" t="s">
        <v>9</v>
      </c>
      <c r="C9" s="79" t="s">
        <v>21</v>
      </c>
      <c r="D9" s="80" t="s">
        <v>1</v>
      </c>
      <c r="E9" s="81" t="s">
        <v>4</v>
      </c>
      <c r="F9" s="81" t="s">
        <v>5</v>
      </c>
      <c r="G9" s="82"/>
    </row>
    <row r="10" spans="1:7" ht="20.25" thickBot="1">
      <c r="A10" s="54" t="s">
        <v>173</v>
      </c>
      <c r="B10" s="32" t="s">
        <v>228</v>
      </c>
      <c r="C10" s="33">
        <v>41277</v>
      </c>
      <c r="D10" s="57">
        <v>-1</v>
      </c>
      <c r="E10" s="264">
        <v>36</v>
      </c>
      <c r="F10" s="58">
        <f>(E10-D10)</f>
        <v>37</v>
      </c>
      <c r="G10" s="83" t="s">
        <v>26</v>
      </c>
    </row>
    <row r="11" spans="1:7" ht="20.25" thickBot="1">
      <c r="A11" s="54" t="s">
        <v>172</v>
      </c>
      <c r="B11" s="32" t="s">
        <v>220</v>
      </c>
      <c r="C11" s="33">
        <v>41306</v>
      </c>
      <c r="D11" s="57">
        <v>7</v>
      </c>
      <c r="E11" s="264">
        <v>45</v>
      </c>
      <c r="F11" s="58">
        <f>(E11-D11)</f>
        <v>38</v>
      </c>
      <c r="G11" s="84" t="s">
        <v>27</v>
      </c>
    </row>
    <row r="12" spans="1:7" ht="20.25" thickBot="1">
      <c r="A12" s="54" t="s">
        <v>175</v>
      </c>
      <c r="B12" s="32" t="s">
        <v>230</v>
      </c>
      <c r="C12" s="33">
        <v>42587</v>
      </c>
      <c r="D12" s="57">
        <v>0</v>
      </c>
      <c r="E12" s="18">
        <v>48</v>
      </c>
      <c r="F12" s="58">
        <f>(E12-D12)</f>
        <v>48</v>
      </c>
    </row>
    <row r="13" spans="1:7" ht="20.25" thickBot="1">
      <c r="A13" s="54" t="s">
        <v>178</v>
      </c>
      <c r="B13" s="32" t="s">
        <v>219</v>
      </c>
      <c r="C13" s="33">
        <v>41387</v>
      </c>
      <c r="D13" s="57">
        <v>13</v>
      </c>
      <c r="E13" s="18">
        <v>48</v>
      </c>
      <c r="F13" s="58">
        <f>(E13-D13)</f>
        <v>35</v>
      </c>
      <c r="G13" s="83" t="s">
        <v>17</v>
      </c>
    </row>
    <row r="14" spans="1:7" ht="19.5">
      <c r="A14" s="54" t="s">
        <v>184</v>
      </c>
      <c r="B14" s="32" t="s">
        <v>218</v>
      </c>
      <c r="C14" s="33">
        <v>41808</v>
      </c>
      <c r="D14" s="57">
        <v>0</v>
      </c>
      <c r="E14" s="18">
        <v>50</v>
      </c>
      <c r="F14" s="58">
        <f>(E14-D14)</f>
        <v>50</v>
      </c>
    </row>
    <row r="15" spans="1:7" ht="19.5">
      <c r="A15" s="54" t="s">
        <v>171</v>
      </c>
      <c r="B15" s="32" t="s">
        <v>219</v>
      </c>
      <c r="C15" s="33">
        <v>41592</v>
      </c>
      <c r="D15" s="57">
        <v>13</v>
      </c>
      <c r="E15" s="18">
        <v>52</v>
      </c>
      <c r="F15" s="58">
        <f>(E15-D15)</f>
        <v>39</v>
      </c>
    </row>
    <row r="16" spans="1:7" ht="19.5">
      <c r="A16" s="54" t="s">
        <v>176</v>
      </c>
      <c r="B16" s="32" t="s">
        <v>219</v>
      </c>
      <c r="C16" s="33">
        <v>41775</v>
      </c>
      <c r="D16" s="57">
        <v>10</v>
      </c>
      <c r="E16" s="18">
        <v>52</v>
      </c>
      <c r="F16" s="58">
        <f>(E16-D16)</f>
        <v>42</v>
      </c>
    </row>
    <row r="17" spans="1:7" ht="19.5">
      <c r="A17" s="54" t="s">
        <v>181</v>
      </c>
      <c r="B17" s="32" t="s">
        <v>224</v>
      </c>
      <c r="C17" s="33">
        <v>41754</v>
      </c>
      <c r="D17" s="57">
        <v>0</v>
      </c>
      <c r="E17" s="18">
        <v>54</v>
      </c>
      <c r="F17" s="58">
        <f>(E17-D17)</f>
        <v>54</v>
      </c>
    </row>
    <row r="18" spans="1:7" ht="19.5">
      <c r="A18" s="54" t="s">
        <v>179</v>
      </c>
      <c r="B18" s="32" t="s">
        <v>218</v>
      </c>
      <c r="C18" s="33">
        <v>42256</v>
      </c>
      <c r="D18" s="57">
        <v>0</v>
      </c>
      <c r="E18" s="18">
        <v>56</v>
      </c>
      <c r="F18" s="58">
        <f>(E18-D18)</f>
        <v>56</v>
      </c>
    </row>
    <row r="19" spans="1:7" ht="19.5">
      <c r="A19" s="54" t="s">
        <v>177</v>
      </c>
      <c r="B19" s="32" t="s">
        <v>218</v>
      </c>
      <c r="C19" s="33">
        <v>41571</v>
      </c>
      <c r="D19" s="57">
        <v>0</v>
      </c>
      <c r="E19" s="18">
        <v>56</v>
      </c>
      <c r="F19" s="58">
        <f>(E19-D19)</f>
        <v>56</v>
      </c>
    </row>
    <row r="20" spans="1:7" ht="19.5">
      <c r="A20" s="54" t="s">
        <v>183</v>
      </c>
      <c r="B20" s="32" t="s">
        <v>220</v>
      </c>
      <c r="C20" s="33">
        <v>42121</v>
      </c>
      <c r="D20" s="57">
        <v>0</v>
      </c>
      <c r="E20" s="18">
        <v>59</v>
      </c>
      <c r="F20" s="58">
        <f>(E20-D20)</f>
        <v>59</v>
      </c>
    </row>
    <row r="21" spans="1:7" ht="19.5">
      <c r="A21" s="54" t="s">
        <v>185</v>
      </c>
      <c r="B21" s="32" t="s">
        <v>220</v>
      </c>
      <c r="C21" s="33">
        <v>41741</v>
      </c>
      <c r="D21" s="57">
        <v>0</v>
      </c>
      <c r="E21" s="18">
        <v>60</v>
      </c>
      <c r="F21" s="58">
        <f>(E21-D21)</f>
        <v>60</v>
      </c>
    </row>
    <row r="22" spans="1:7" ht="19.5">
      <c r="A22" s="54" t="s">
        <v>182</v>
      </c>
      <c r="B22" s="32" t="s">
        <v>220</v>
      </c>
      <c r="C22" s="33">
        <v>41954</v>
      </c>
      <c r="D22" s="57">
        <v>0</v>
      </c>
      <c r="E22" s="18">
        <v>61</v>
      </c>
      <c r="F22" s="58">
        <f>(E22-D22)</f>
        <v>61</v>
      </c>
    </row>
    <row r="23" spans="1:7" ht="19.5">
      <c r="A23" s="54" t="s">
        <v>180</v>
      </c>
      <c r="B23" s="32" t="s">
        <v>228</v>
      </c>
      <c r="C23" s="33">
        <v>41569</v>
      </c>
      <c r="D23" s="57">
        <v>0</v>
      </c>
      <c r="E23" s="18">
        <v>68</v>
      </c>
      <c r="F23" s="58">
        <f>(E23-D23)</f>
        <v>68</v>
      </c>
    </row>
    <row r="24" spans="1:7" ht="20.25" thickBot="1">
      <c r="A24" s="104" t="s">
        <v>174</v>
      </c>
      <c r="B24" s="92" t="s">
        <v>228</v>
      </c>
      <c r="C24" s="105">
        <v>41409</v>
      </c>
      <c r="D24" s="106">
        <v>14</v>
      </c>
      <c r="E24" s="93">
        <v>72</v>
      </c>
      <c r="F24" s="107">
        <f>(E24-D24)</f>
        <v>58</v>
      </c>
      <c r="G24" s="82"/>
    </row>
    <row r="25" spans="1:7" ht="19.5" thickBot="1">
      <c r="A25" s="85"/>
      <c r="B25" s="86"/>
      <c r="C25" s="87"/>
      <c r="D25" s="88"/>
      <c r="E25" s="77"/>
      <c r="F25" s="77"/>
      <c r="G25" s="77"/>
    </row>
    <row r="26" spans="1:7" ht="20.25" thickBot="1">
      <c r="A26" s="223" t="s">
        <v>36</v>
      </c>
      <c r="B26" s="224"/>
      <c r="C26" s="224"/>
      <c r="D26" s="224"/>
      <c r="E26" s="224"/>
      <c r="F26" s="225"/>
      <c r="G26" s="77"/>
    </row>
    <row r="27" spans="1:7" ht="20.25" thickBot="1">
      <c r="A27" s="78" t="s">
        <v>0</v>
      </c>
      <c r="B27" s="79" t="s">
        <v>9</v>
      </c>
      <c r="C27" s="79" t="s">
        <v>21</v>
      </c>
      <c r="D27" s="80" t="s">
        <v>1</v>
      </c>
      <c r="E27" s="81" t="s">
        <v>4</v>
      </c>
      <c r="F27" s="81" t="s">
        <v>5</v>
      </c>
      <c r="G27" s="77"/>
    </row>
    <row r="28" spans="1:7" ht="20.25" thickBot="1">
      <c r="A28" s="54" t="s">
        <v>189</v>
      </c>
      <c r="B28" s="32" t="s">
        <v>224</v>
      </c>
      <c r="C28" s="33">
        <v>41461</v>
      </c>
      <c r="D28" s="57">
        <v>11</v>
      </c>
      <c r="E28" s="264">
        <v>41</v>
      </c>
      <c r="F28" s="58">
        <f t="shared" ref="F28:F31" si="0">(E28-D28)</f>
        <v>30</v>
      </c>
      <c r="G28" s="83" t="s">
        <v>26</v>
      </c>
    </row>
    <row r="29" spans="1:7" ht="20.25" thickBot="1">
      <c r="A29" s="54" t="s">
        <v>186</v>
      </c>
      <c r="B29" s="32" t="s">
        <v>218</v>
      </c>
      <c r="C29" s="33">
        <v>41369</v>
      </c>
      <c r="D29" s="57">
        <v>22</v>
      </c>
      <c r="E29" s="264">
        <v>57</v>
      </c>
      <c r="F29" s="58">
        <f t="shared" si="0"/>
        <v>35</v>
      </c>
      <c r="G29" s="84" t="s">
        <v>27</v>
      </c>
    </row>
    <row r="30" spans="1:7" ht="20.25" thickBot="1">
      <c r="A30" s="54" t="s">
        <v>188</v>
      </c>
      <c r="B30" s="32" t="s">
        <v>222</v>
      </c>
      <c r="C30" s="33">
        <v>41885</v>
      </c>
      <c r="D30" s="57">
        <v>0</v>
      </c>
      <c r="E30" s="18">
        <v>63</v>
      </c>
      <c r="F30" s="58">
        <f t="shared" si="0"/>
        <v>63</v>
      </c>
    </row>
    <row r="31" spans="1:7" ht="20.25" thickBot="1">
      <c r="A31" s="104" t="s">
        <v>187</v>
      </c>
      <c r="B31" s="92" t="s">
        <v>63</v>
      </c>
      <c r="C31" s="105">
        <v>41423</v>
      </c>
      <c r="D31" s="106">
        <v>22</v>
      </c>
      <c r="E31" s="93">
        <v>64</v>
      </c>
      <c r="F31" s="107">
        <f t="shared" si="0"/>
        <v>42</v>
      </c>
      <c r="G31" s="84" t="s">
        <v>17</v>
      </c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</sheetData>
  <sortState ref="A28:E31">
    <sortCondition ref="E28:E31"/>
  </sortState>
  <mergeCells count="8">
    <mergeCell ref="A6:F6"/>
    <mergeCell ref="A8:F8"/>
    <mergeCell ref="A26:F26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0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2"/>
    <col min="9" max="16384" width="11.42578125" style="1"/>
  </cols>
  <sheetData>
    <row r="1" spans="1:16" ht="30.75">
      <c r="A1" s="206" t="str">
        <f>JUV!A1</f>
        <v>COSTA ESMERALDA</v>
      </c>
      <c r="B1" s="206"/>
      <c r="C1" s="206"/>
      <c r="D1" s="206"/>
      <c r="E1" s="206"/>
      <c r="F1" s="206"/>
    </row>
    <row r="2" spans="1:16" ht="23.25">
      <c r="A2" s="210" t="str">
        <f>JUV!A2</f>
        <v>Golf &amp; Links</v>
      </c>
      <c r="B2" s="210"/>
      <c r="C2" s="210"/>
      <c r="D2" s="210"/>
      <c r="E2" s="210"/>
      <c r="F2" s="210"/>
    </row>
    <row r="3" spans="1:16" ht="19.5">
      <c r="A3" s="207" t="s">
        <v>7</v>
      </c>
      <c r="B3" s="207"/>
      <c r="C3" s="207"/>
      <c r="D3" s="207"/>
      <c r="E3" s="207"/>
      <c r="F3" s="207"/>
    </row>
    <row r="4" spans="1:16" ht="26.25">
      <c r="A4" s="208" t="str">
        <f>ALBATROS!A4</f>
        <v>10° FECHA DEL RANKING</v>
      </c>
      <c r="B4" s="208"/>
      <c r="C4" s="208"/>
      <c r="D4" s="208"/>
      <c r="E4" s="208"/>
      <c r="F4" s="208"/>
    </row>
    <row r="5" spans="1:16" ht="19.5">
      <c r="A5" s="209" t="s">
        <v>14</v>
      </c>
      <c r="B5" s="209"/>
      <c r="C5" s="209"/>
      <c r="D5" s="209"/>
      <c r="E5" s="209"/>
      <c r="F5" s="209"/>
    </row>
    <row r="6" spans="1:16" ht="19.5">
      <c r="A6" s="202" t="str">
        <f>JUV!A6</f>
        <v>DOMINGO 04 DE SEPTIEMBRE DE 2022</v>
      </c>
      <c r="B6" s="202"/>
      <c r="C6" s="202"/>
      <c r="D6" s="202"/>
      <c r="E6" s="202"/>
      <c r="F6" s="202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15" t="s">
        <v>25</v>
      </c>
      <c r="B8" s="216"/>
      <c r="C8" s="216"/>
      <c r="D8" s="216"/>
      <c r="E8" s="216"/>
      <c r="F8" s="217"/>
    </row>
    <row r="9" spans="1:16" s="51" customFormat="1" ht="20.25" thickBot="1">
      <c r="A9" s="16" t="s">
        <v>0</v>
      </c>
      <c r="B9" s="55" t="s">
        <v>9</v>
      </c>
      <c r="C9" s="55" t="s">
        <v>21</v>
      </c>
      <c r="D9" s="56" t="s">
        <v>1</v>
      </c>
      <c r="E9" s="4" t="s">
        <v>4</v>
      </c>
      <c r="F9" s="4" t="s">
        <v>5</v>
      </c>
      <c r="H9" s="22"/>
      <c r="K9" s="1"/>
      <c r="L9" s="1"/>
      <c r="M9" s="1"/>
      <c r="N9" s="1"/>
      <c r="O9" s="1"/>
      <c r="P9" s="1"/>
    </row>
    <row r="10" spans="1:16" ht="20.25" thickBot="1">
      <c r="A10" s="261" t="s">
        <v>236</v>
      </c>
      <c r="B10" s="32" t="s">
        <v>220</v>
      </c>
      <c r="C10" s="33">
        <v>39442</v>
      </c>
      <c r="D10" s="57">
        <v>0</v>
      </c>
      <c r="E10" s="18">
        <v>64</v>
      </c>
      <c r="F10" s="58">
        <f>(E10-D10)</f>
        <v>64</v>
      </c>
      <c r="G10" s="65" t="s">
        <v>26</v>
      </c>
      <c r="J10" s="51"/>
      <c r="K10" s="51"/>
      <c r="L10" s="51"/>
      <c r="M10" s="51"/>
    </row>
    <row r="11" spans="1:16" ht="19.5">
      <c r="A11" s="261" t="s">
        <v>235</v>
      </c>
      <c r="B11" s="32" t="s">
        <v>232</v>
      </c>
      <c r="C11" s="33">
        <v>38085</v>
      </c>
      <c r="D11" s="57">
        <v>0</v>
      </c>
      <c r="E11" s="18">
        <v>64</v>
      </c>
      <c r="F11" s="58">
        <f>(E11-D11)</f>
        <v>64</v>
      </c>
      <c r="J11" s="51"/>
      <c r="K11" s="51"/>
      <c r="L11" s="51"/>
      <c r="M11" s="51"/>
      <c r="N11" s="51"/>
      <c r="O11" s="51"/>
    </row>
    <row r="12" spans="1:16" ht="19.5">
      <c r="A12" s="54" t="s">
        <v>129</v>
      </c>
      <c r="B12" s="32" t="s">
        <v>220</v>
      </c>
      <c r="C12" s="33">
        <v>38334</v>
      </c>
      <c r="D12" s="57">
        <v>0</v>
      </c>
      <c r="E12" s="18">
        <v>69</v>
      </c>
      <c r="F12" s="58">
        <f>(E12-D12)</f>
        <v>69</v>
      </c>
    </row>
    <row r="13" spans="1:16" ht="20.25" thickBot="1">
      <c r="A13" s="54" t="s">
        <v>231</v>
      </c>
      <c r="B13" s="32" t="s">
        <v>232</v>
      </c>
      <c r="C13" s="33">
        <v>39580</v>
      </c>
      <c r="D13" s="57">
        <v>0</v>
      </c>
      <c r="E13" s="18">
        <v>69</v>
      </c>
      <c r="F13" s="58">
        <f>(E13-D13)</f>
        <v>69</v>
      </c>
    </row>
    <row r="14" spans="1:16" ht="20.25" thickBot="1">
      <c r="A14" s="104" t="s">
        <v>130</v>
      </c>
      <c r="B14" s="92" t="s">
        <v>224</v>
      </c>
      <c r="C14" s="105">
        <v>39709</v>
      </c>
      <c r="D14" s="106">
        <v>27</v>
      </c>
      <c r="E14" s="93">
        <v>74</v>
      </c>
      <c r="F14" s="107">
        <f>(E14-D14)</f>
        <v>47</v>
      </c>
      <c r="G14" s="65" t="s">
        <v>17</v>
      </c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</sheetData>
  <sortState ref="A10:F14">
    <sortCondition ref="E10:E14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06" t="str">
        <f>JUV!A1</f>
        <v>COSTA ESMERALDA</v>
      </c>
      <c r="B1" s="206"/>
      <c r="C1" s="206"/>
    </row>
    <row r="2" spans="1:4" ht="23.25">
      <c r="A2" s="210" t="str">
        <f>JUV!A2</f>
        <v>Golf &amp; Links</v>
      </c>
      <c r="B2" s="210"/>
      <c r="C2" s="210"/>
    </row>
    <row r="3" spans="1:4">
      <c r="A3" s="226" t="s">
        <v>7</v>
      </c>
      <c r="B3" s="226"/>
      <c r="C3" s="226"/>
    </row>
    <row r="4" spans="1:4" ht="26.25">
      <c r="A4" s="208" t="str">
        <f>PROMOCIONALES!A4</f>
        <v>10° FECHA DEL RANKING</v>
      </c>
      <c r="B4" s="208"/>
      <c r="C4" s="208"/>
    </row>
    <row r="5" spans="1:4" ht="19.5">
      <c r="A5" s="209" t="s">
        <v>19</v>
      </c>
      <c r="B5" s="209"/>
      <c r="C5" s="209"/>
    </row>
    <row r="6" spans="1:4" ht="19.5">
      <c r="A6" s="202" t="str">
        <f>JUV!A6</f>
        <v>DOMINGO 04 DE SEPTIEMBRE DE 2022</v>
      </c>
      <c r="B6" s="202"/>
      <c r="C6" s="202"/>
    </row>
    <row r="7" spans="1:4" ht="20.25" thickBot="1">
      <c r="A7" s="6"/>
      <c r="B7" s="6"/>
      <c r="C7" s="6"/>
    </row>
    <row r="8" spans="1:4" ht="20.25" thickBot="1">
      <c r="A8" s="215" t="s">
        <v>13</v>
      </c>
      <c r="B8" s="216"/>
      <c r="C8" s="217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7"/>
    </row>
    <row r="10" spans="1:4" ht="20.25" thickBot="1">
      <c r="A10" s="34" t="s">
        <v>205</v>
      </c>
      <c r="B10" s="94" t="s">
        <v>218</v>
      </c>
      <c r="C10" s="95">
        <v>21</v>
      </c>
      <c r="D10" s="21" t="s">
        <v>20</v>
      </c>
    </row>
    <row r="11" spans="1:4" ht="20.25" thickBot="1">
      <c r="A11" s="34" t="s">
        <v>204</v>
      </c>
      <c r="B11" s="94" t="s">
        <v>228</v>
      </c>
      <c r="C11" s="95">
        <v>24</v>
      </c>
      <c r="D11" s="21" t="s">
        <v>20</v>
      </c>
    </row>
    <row r="12" spans="1:4" ht="20.25" thickBot="1">
      <c r="A12" s="34" t="s">
        <v>196</v>
      </c>
      <c r="B12" s="94" t="s">
        <v>63</v>
      </c>
      <c r="C12" s="95">
        <v>24</v>
      </c>
      <c r="D12" s="21" t="s">
        <v>20</v>
      </c>
    </row>
    <row r="13" spans="1:4" ht="20.25" thickBot="1">
      <c r="A13" s="34" t="s">
        <v>215</v>
      </c>
      <c r="B13" s="94" t="s">
        <v>218</v>
      </c>
      <c r="C13" s="95">
        <v>24</v>
      </c>
      <c r="D13" s="21" t="s">
        <v>20</v>
      </c>
    </row>
    <row r="14" spans="1:4" ht="20.25" thickBot="1">
      <c r="A14" s="34" t="s">
        <v>211</v>
      </c>
      <c r="B14" s="94" t="s">
        <v>218</v>
      </c>
      <c r="C14" s="95">
        <v>28</v>
      </c>
      <c r="D14" s="21" t="s">
        <v>20</v>
      </c>
    </row>
    <row r="15" spans="1:4" ht="20.25" thickBot="1">
      <c r="A15" s="34" t="s">
        <v>207</v>
      </c>
      <c r="B15" s="94" t="s">
        <v>63</v>
      </c>
      <c r="C15" s="95">
        <v>29</v>
      </c>
      <c r="D15" s="21" t="s">
        <v>20</v>
      </c>
    </row>
    <row r="16" spans="1:4" ht="20.25" thickBot="1">
      <c r="A16" s="34" t="s">
        <v>193</v>
      </c>
      <c r="B16" s="94" t="s">
        <v>63</v>
      </c>
      <c r="C16" s="95">
        <v>29</v>
      </c>
      <c r="D16" s="21" t="s">
        <v>20</v>
      </c>
    </row>
    <row r="17" spans="1:4" ht="20.25" thickBot="1">
      <c r="A17" s="34" t="s">
        <v>195</v>
      </c>
      <c r="B17" s="94" t="s">
        <v>220</v>
      </c>
      <c r="C17" s="95">
        <v>29</v>
      </c>
      <c r="D17" s="21" t="s">
        <v>20</v>
      </c>
    </row>
    <row r="18" spans="1:4" ht="20.25" thickBot="1">
      <c r="A18" s="34" t="s">
        <v>213</v>
      </c>
      <c r="B18" s="94" t="s">
        <v>219</v>
      </c>
      <c r="C18" s="95">
        <v>31</v>
      </c>
      <c r="D18" s="21" t="s">
        <v>20</v>
      </c>
    </row>
    <row r="19" spans="1:4" ht="20.25" thickBot="1">
      <c r="A19" s="34" t="s">
        <v>214</v>
      </c>
      <c r="B19" s="94" t="s">
        <v>220</v>
      </c>
      <c r="C19" s="95">
        <v>31</v>
      </c>
      <c r="D19" s="21" t="s">
        <v>20</v>
      </c>
    </row>
    <row r="20" spans="1:4" ht="20.25" thickBot="1">
      <c r="A20" s="34" t="s">
        <v>210</v>
      </c>
      <c r="B20" s="94" t="s">
        <v>233</v>
      </c>
      <c r="C20" s="95">
        <v>33</v>
      </c>
      <c r="D20" s="21" t="s">
        <v>20</v>
      </c>
    </row>
    <row r="21" spans="1:4" ht="20.25" thickBot="1">
      <c r="A21" s="34" t="s">
        <v>194</v>
      </c>
      <c r="B21" s="94" t="s">
        <v>63</v>
      </c>
      <c r="C21" s="95">
        <v>34</v>
      </c>
      <c r="D21" s="21" t="s">
        <v>20</v>
      </c>
    </row>
    <row r="22" spans="1:4" ht="20.25" thickBot="1">
      <c r="A22" s="34" t="s">
        <v>234</v>
      </c>
      <c r="B22" s="94" t="s">
        <v>223</v>
      </c>
      <c r="C22" s="95">
        <v>34</v>
      </c>
      <c r="D22" s="21" t="s">
        <v>20</v>
      </c>
    </row>
    <row r="23" spans="1:4" ht="20.25" thickBot="1">
      <c r="A23" s="34" t="s">
        <v>212</v>
      </c>
      <c r="B23" s="94" t="s">
        <v>63</v>
      </c>
      <c r="C23" s="95">
        <v>35</v>
      </c>
      <c r="D23" s="21" t="s">
        <v>20</v>
      </c>
    </row>
    <row r="24" spans="1:4" ht="20.25" thickBot="1">
      <c r="A24" s="34" t="s">
        <v>208</v>
      </c>
      <c r="B24" s="94" t="s">
        <v>63</v>
      </c>
      <c r="C24" s="95">
        <v>35</v>
      </c>
      <c r="D24" s="21" t="s">
        <v>20</v>
      </c>
    </row>
    <row r="25" spans="1:4" ht="20.25" thickBot="1">
      <c r="A25" s="34" t="s">
        <v>203</v>
      </c>
      <c r="B25" s="94" t="s">
        <v>233</v>
      </c>
      <c r="C25" s="95">
        <v>36</v>
      </c>
      <c r="D25" s="21" t="s">
        <v>20</v>
      </c>
    </row>
    <row r="26" spans="1:4" ht="20.25" thickBot="1">
      <c r="A26" s="34" t="s">
        <v>192</v>
      </c>
      <c r="B26" s="94" t="s">
        <v>63</v>
      </c>
      <c r="C26" s="95">
        <v>36</v>
      </c>
      <c r="D26" s="21" t="s">
        <v>20</v>
      </c>
    </row>
    <row r="27" spans="1:4" ht="20.25" thickBot="1">
      <c r="A27" s="34" t="s">
        <v>200</v>
      </c>
      <c r="B27" s="94" t="s">
        <v>220</v>
      </c>
      <c r="C27" s="95">
        <v>36</v>
      </c>
      <c r="D27" s="21" t="s">
        <v>20</v>
      </c>
    </row>
    <row r="28" spans="1:4" ht="20.25" thickBot="1">
      <c r="A28" s="34" t="s">
        <v>191</v>
      </c>
      <c r="B28" s="94" t="s">
        <v>218</v>
      </c>
      <c r="C28" s="95">
        <v>37</v>
      </c>
      <c r="D28" s="21" t="s">
        <v>20</v>
      </c>
    </row>
    <row r="29" spans="1:4" ht="20.25" thickBot="1">
      <c r="A29" s="34" t="s">
        <v>197</v>
      </c>
      <c r="B29" s="94" t="s">
        <v>220</v>
      </c>
      <c r="C29" s="95">
        <v>38</v>
      </c>
      <c r="D29" s="21" t="s">
        <v>20</v>
      </c>
    </row>
    <row r="30" spans="1:4" ht="20.25" thickBot="1">
      <c r="A30" s="34" t="s">
        <v>206</v>
      </c>
      <c r="B30" s="94" t="s">
        <v>63</v>
      </c>
      <c r="C30" s="95">
        <v>39</v>
      </c>
      <c r="D30" s="21" t="s">
        <v>20</v>
      </c>
    </row>
    <row r="31" spans="1:4" ht="20.25" thickBot="1">
      <c r="A31" s="34" t="s">
        <v>201</v>
      </c>
      <c r="B31" s="94" t="s">
        <v>63</v>
      </c>
      <c r="C31" s="95">
        <v>40</v>
      </c>
      <c r="D31" s="21" t="s">
        <v>20</v>
      </c>
    </row>
    <row r="32" spans="1:4" ht="20.25" thickBot="1">
      <c r="A32" s="34" t="s">
        <v>198</v>
      </c>
      <c r="B32" s="94" t="s">
        <v>223</v>
      </c>
      <c r="C32" s="95">
        <v>40</v>
      </c>
      <c r="D32" s="21" t="s">
        <v>20</v>
      </c>
    </row>
    <row r="33" spans="1:4" ht="20.25" thickBot="1">
      <c r="A33" s="34" t="s">
        <v>199</v>
      </c>
      <c r="B33" s="94" t="s">
        <v>223</v>
      </c>
      <c r="C33" s="95">
        <v>41</v>
      </c>
      <c r="D33" s="21" t="s">
        <v>20</v>
      </c>
    </row>
    <row r="34" spans="1:4" ht="20.25" thickBot="1">
      <c r="A34" s="273" t="s">
        <v>202</v>
      </c>
      <c r="B34" s="200" t="s">
        <v>63</v>
      </c>
      <c r="C34" s="274" t="s">
        <v>10</v>
      </c>
      <c r="D34" s="21" t="s">
        <v>20</v>
      </c>
    </row>
  </sheetData>
  <sortState ref="A10:C34">
    <sortCondition ref="C10:C34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ENTREGA BONAERENSES ALB</vt:lpstr>
      <vt:lpstr>BONAERENSES CON HCP</vt:lpstr>
      <vt:lpstr>HORARIO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2022-09-04T20:34:30Z</cp:lastPrinted>
  <dcterms:created xsi:type="dcterms:W3CDTF">2000-04-30T13:23:02Z</dcterms:created>
  <dcterms:modified xsi:type="dcterms:W3CDTF">2022-09-04T20:36:47Z</dcterms:modified>
</cp:coreProperties>
</file>